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480" windowHeight="3150" firstSheet="12" activeTab="14"/>
  </bookViews>
  <sheets>
    <sheet name="0" sheetId="1" r:id="rId1"/>
    <sheet name="SP2 Tomaszów Lubelski" sheetId="2" r:id="rId2"/>
    <sheet name="SP3 Tomaszów Lubelski" sheetId="4" r:id="rId3"/>
    <sheet name="SP3 Biała Podlaska" sheetId="5" r:id="rId4"/>
    <sheet name="SP43 Lublin" sheetId="6" r:id="rId5"/>
    <sheet name="SP7 Świdnik" sheetId="7" r:id="rId6"/>
    <sheet name="PSP Janów Lubelski" sheetId="8" r:id="rId7"/>
    <sheet name="Sp7 Chełm" sheetId="16" r:id="rId8"/>
    <sheet name="SP6 Puławy" sheetId="10" r:id="rId9"/>
    <sheet name="SP Wisznice" sheetId="15" r:id="rId10"/>
    <sheet name="PSP2 Kraśnik" sheetId="14" r:id="rId11"/>
    <sheet name="SP29 Lublin" sheetId="13" r:id="rId12"/>
    <sheet name="SP Józefów" sheetId="11" r:id="rId13"/>
    <sheet name="14" sheetId="9" r:id="rId14"/>
    <sheet name="Wyniki" sheetId="3" r:id="rId15"/>
    <sheet name="Arkusz1" sheetId="31" r:id="rId16"/>
    <sheet name="t1" sheetId="29" r:id="rId17"/>
    <sheet name="t2" sheetId="30" r:id="rId18"/>
    <sheet name="t3" sheetId="20" r:id="rId19"/>
    <sheet name="t4" sheetId="21" r:id="rId20"/>
    <sheet name="b1" sheetId="22" r:id="rId21"/>
    <sheet name="b2" sheetId="24" r:id="rId22"/>
    <sheet name="b3" sheetId="27" r:id="rId23"/>
    <sheet name="b4" sheetId="28" r:id="rId24"/>
  </sheets>
  <calcPr calcId="124519"/>
</workbook>
</file>

<file path=xl/calcChain.xml><?xml version="1.0" encoding="utf-8"?>
<calcChain xmlns="http://schemas.openxmlformats.org/spreadsheetml/2006/main">
  <c r="J9" i="14"/>
  <c r="O9"/>
  <c r="O8" i="15"/>
  <c r="O5" i="16"/>
  <c r="O7" i="8"/>
  <c r="O5" i="7"/>
  <c r="O4" i="6"/>
  <c r="O5" i="5"/>
  <c r="N10" i="11"/>
  <c r="L10"/>
  <c r="J10"/>
  <c r="H10"/>
  <c r="F10"/>
  <c r="O10" s="1"/>
  <c r="N10" i="13"/>
  <c r="L10"/>
  <c r="J10"/>
  <c r="H10"/>
  <c r="F10"/>
  <c r="O10" s="1"/>
  <c r="N10" i="14"/>
  <c r="L10"/>
  <c r="J10"/>
  <c r="H10"/>
  <c r="F10"/>
  <c r="N10" i="10"/>
  <c r="L10"/>
  <c r="J10"/>
  <c r="H10"/>
  <c r="F10"/>
  <c r="AI9" i="6"/>
  <c r="AH9"/>
  <c r="AG9"/>
  <c r="AE9"/>
  <c r="AD9"/>
  <c r="AC9"/>
  <c r="AA9"/>
  <c r="Z9"/>
  <c r="Y9"/>
  <c r="W9"/>
  <c r="V9"/>
  <c r="U9"/>
  <c r="S9"/>
  <c r="R9"/>
  <c r="Q9"/>
  <c r="N9"/>
  <c r="L9"/>
  <c r="J9"/>
  <c r="H9"/>
  <c r="F9"/>
  <c r="J4" i="2"/>
  <c r="AI10"/>
  <c r="AH10"/>
  <c r="AG10" s="1"/>
  <c r="N10" s="1"/>
  <c r="AE10"/>
  <c r="AD10"/>
  <c r="AC10" s="1"/>
  <c r="L10" s="1"/>
  <c r="AA10"/>
  <c r="Z10"/>
  <c r="Y10"/>
  <c r="W10"/>
  <c r="V10"/>
  <c r="U10" s="1"/>
  <c r="H10" s="1"/>
  <c r="S10"/>
  <c r="R10"/>
  <c r="Q10"/>
  <c r="F10" s="1"/>
  <c r="J10"/>
  <c r="O10" i="14" l="1"/>
  <c r="O10" i="10"/>
  <c r="O9" i="6"/>
  <c r="O10" i="2"/>
  <c r="B6" i="3"/>
  <c r="AE10" i="9"/>
  <c r="AE9"/>
  <c r="AE8"/>
  <c r="AE7"/>
  <c r="AE6"/>
  <c r="AE5"/>
  <c r="AE4"/>
  <c r="AE9" i="11"/>
  <c r="AE8"/>
  <c r="AE7"/>
  <c r="AE6"/>
  <c r="AE5"/>
  <c r="AE4"/>
  <c r="AE9" i="13"/>
  <c r="AE8"/>
  <c r="AE7"/>
  <c r="AE6"/>
  <c r="AE5"/>
  <c r="AE4"/>
  <c r="AE8" i="14"/>
  <c r="AE7"/>
  <c r="AE6"/>
  <c r="AE5"/>
  <c r="AE4"/>
  <c r="AE10" i="15"/>
  <c r="AE9"/>
  <c r="AE8"/>
  <c r="AE7"/>
  <c r="AE6"/>
  <c r="AE5"/>
  <c r="AE4"/>
  <c r="AE9" i="10"/>
  <c r="AE8"/>
  <c r="AE7"/>
  <c r="AE6"/>
  <c r="AE5"/>
  <c r="AE4"/>
  <c r="AE10" i="16"/>
  <c r="AE9"/>
  <c r="AE8"/>
  <c r="AE7"/>
  <c r="AE6"/>
  <c r="AE5"/>
  <c r="AE4"/>
  <c r="AE10" i="8"/>
  <c r="AE9"/>
  <c r="AE8"/>
  <c r="AE7"/>
  <c r="AE6"/>
  <c r="AE5"/>
  <c r="AE4"/>
  <c r="AE10" i="7"/>
  <c r="AE9"/>
  <c r="AE8"/>
  <c r="AE7"/>
  <c r="AE6"/>
  <c r="AE5"/>
  <c r="AE4"/>
  <c r="AE8" i="6"/>
  <c r="AE7"/>
  <c r="AE6"/>
  <c r="AE5"/>
  <c r="AE4"/>
  <c r="AE9" i="5"/>
  <c r="AE8"/>
  <c r="AE7"/>
  <c r="AE6"/>
  <c r="AE5"/>
  <c r="AE4"/>
  <c r="AE10" i="4"/>
  <c r="AE9"/>
  <c r="AE8"/>
  <c r="AE7"/>
  <c r="AE6"/>
  <c r="AE5"/>
  <c r="AE4"/>
  <c r="AE5" i="2"/>
  <c r="AE6"/>
  <c r="AE7"/>
  <c r="AE8"/>
  <c r="AE9"/>
  <c r="AE4"/>
  <c r="AA10" i="9"/>
  <c r="AA9"/>
  <c r="AA8"/>
  <c r="AA7"/>
  <c r="AA6"/>
  <c r="AA5"/>
  <c r="AA4"/>
  <c r="AA9" i="11"/>
  <c r="AA8"/>
  <c r="AA7"/>
  <c r="AA6"/>
  <c r="AA5"/>
  <c r="AA4"/>
  <c r="AA9" i="13"/>
  <c r="AA8"/>
  <c r="AA7"/>
  <c r="AA6"/>
  <c r="AA5"/>
  <c r="AA4"/>
  <c r="AA8" i="14"/>
  <c r="AA7"/>
  <c r="AA6"/>
  <c r="AA5"/>
  <c r="AA4"/>
  <c r="AA10" i="15"/>
  <c r="AA9"/>
  <c r="AA8"/>
  <c r="AA7"/>
  <c r="AA6"/>
  <c r="AA5"/>
  <c r="AA4"/>
  <c r="AA9" i="10"/>
  <c r="AA8"/>
  <c r="AA7"/>
  <c r="AA6"/>
  <c r="AA5"/>
  <c r="AA4"/>
  <c r="AA10" i="16"/>
  <c r="AA9"/>
  <c r="AA8"/>
  <c r="AA7"/>
  <c r="AA6"/>
  <c r="AA5"/>
  <c r="AA4"/>
  <c r="AA10" i="8"/>
  <c r="AA9"/>
  <c r="AA8"/>
  <c r="AA7"/>
  <c r="AA6"/>
  <c r="AA5"/>
  <c r="AA4"/>
  <c r="AA10" i="7"/>
  <c r="AA9"/>
  <c r="AA8"/>
  <c r="AA7"/>
  <c r="AA6"/>
  <c r="AA5"/>
  <c r="AA4"/>
  <c r="AA8" i="6"/>
  <c r="AA7"/>
  <c r="AA6"/>
  <c r="AA5"/>
  <c r="AA4"/>
  <c r="AA9" i="5"/>
  <c r="AA8"/>
  <c r="AA7"/>
  <c r="AA6"/>
  <c r="AA5"/>
  <c r="AA4"/>
  <c r="AA10" i="4"/>
  <c r="AA9"/>
  <c r="AA8"/>
  <c r="AA7"/>
  <c r="AA6"/>
  <c r="AA5"/>
  <c r="AA4"/>
  <c r="AA9" i="2"/>
  <c r="AA8"/>
  <c r="AA7"/>
  <c r="AA6"/>
  <c r="AA5"/>
  <c r="AA4"/>
  <c r="B17" i="3" l="1"/>
  <c r="B15"/>
  <c r="B13"/>
  <c r="B7"/>
  <c r="B12"/>
  <c r="B9"/>
  <c r="B16"/>
  <c r="B14"/>
  <c r="B11"/>
  <c r="B10"/>
  <c r="B8"/>
  <c r="B5"/>
  <c r="S60" i="16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10"/>
  <c r="AH10"/>
  <c r="AG10"/>
  <c r="AD10"/>
  <c r="AC10"/>
  <c r="Z10"/>
  <c r="Y10"/>
  <c r="W10"/>
  <c r="V10"/>
  <c r="U10"/>
  <c r="S10"/>
  <c r="R10"/>
  <c r="Q10"/>
  <c r="N10"/>
  <c r="L10"/>
  <c r="J10"/>
  <c r="H10"/>
  <c r="F10"/>
  <c r="AI9"/>
  <c r="AH9"/>
  <c r="AG9" s="1"/>
  <c r="N9" s="1"/>
  <c r="AD9"/>
  <c r="AC9" s="1"/>
  <c r="L9" s="1"/>
  <c r="Z9"/>
  <c r="Y9"/>
  <c r="W9"/>
  <c r="V9"/>
  <c r="U9" s="1"/>
  <c r="H9" s="1"/>
  <c r="S9"/>
  <c r="R9"/>
  <c r="Q9" s="1"/>
  <c r="F9" s="1"/>
  <c r="J9"/>
  <c r="AI8"/>
  <c r="AH8"/>
  <c r="AG8" s="1"/>
  <c r="N8" s="1"/>
  <c r="AD8"/>
  <c r="AC8" s="1"/>
  <c r="L8" s="1"/>
  <c r="Z8"/>
  <c r="Y8"/>
  <c r="W8"/>
  <c r="V8"/>
  <c r="U8" s="1"/>
  <c r="H8" s="1"/>
  <c r="S8"/>
  <c r="R8"/>
  <c r="Q8" s="1"/>
  <c r="F8" s="1"/>
  <c r="J8"/>
  <c r="AI7"/>
  <c r="AH7"/>
  <c r="AG7"/>
  <c r="N7" s="1"/>
  <c r="AD7"/>
  <c r="AC7" s="1"/>
  <c r="L7" s="1"/>
  <c r="Z7"/>
  <c r="Y7"/>
  <c r="W7"/>
  <c r="V7"/>
  <c r="U7" s="1"/>
  <c r="H7" s="1"/>
  <c r="S7"/>
  <c r="R7"/>
  <c r="Q7"/>
  <c r="F7" s="1"/>
  <c r="J7"/>
  <c r="AI6"/>
  <c r="AH6"/>
  <c r="AG6"/>
  <c r="N6" s="1"/>
  <c r="AD6"/>
  <c r="AC6" s="1"/>
  <c r="L6" s="1"/>
  <c r="Z6"/>
  <c r="Y6"/>
  <c r="W6"/>
  <c r="V6"/>
  <c r="U6" s="1"/>
  <c r="H6" s="1"/>
  <c r="S6"/>
  <c r="R6"/>
  <c r="Q6" s="1"/>
  <c r="F6" s="1"/>
  <c r="J6"/>
  <c r="AI5"/>
  <c r="AH5"/>
  <c r="AG5" s="1"/>
  <c r="N5" s="1"/>
  <c r="AD5"/>
  <c r="AC5"/>
  <c r="Z5"/>
  <c r="Y5"/>
  <c r="W5"/>
  <c r="V5"/>
  <c r="U5"/>
  <c r="H5" s="1"/>
  <c r="S5"/>
  <c r="R5"/>
  <c r="Q5" s="1"/>
  <c r="F5" s="1"/>
  <c r="L5"/>
  <c r="J5"/>
  <c r="AI4"/>
  <c r="AH4"/>
  <c r="AG4" s="1"/>
  <c r="N4" s="1"/>
  <c r="AD4"/>
  <c r="AC4" s="1"/>
  <c r="L4" s="1"/>
  <c r="Z4"/>
  <c r="Y4"/>
  <c r="W4"/>
  <c r="V4"/>
  <c r="U4"/>
  <c r="H4" s="1"/>
  <c r="S4"/>
  <c r="R4"/>
  <c r="Q4" s="1"/>
  <c r="F4" s="1"/>
  <c r="J4"/>
  <c r="S60" i="15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10"/>
  <c r="AH10"/>
  <c r="AG10"/>
  <c r="AD10"/>
  <c r="AC10"/>
  <c r="Z10"/>
  <c r="Y10"/>
  <c r="W10"/>
  <c r="V10"/>
  <c r="U10"/>
  <c r="S10"/>
  <c r="R10"/>
  <c r="Q10"/>
  <c r="N10"/>
  <c r="L10"/>
  <c r="J10"/>
  <c r="H10"/>
  <c r="F10"/>
  <c r="AI9"/>
  <c r="AH9"/>
  <c r="AG9"/>
  <c r="N9" s="1"/>
  <c r="AD9"/>
  <c r="AC9" s="1"/>
  <c r="L9" s="1"/>
  <c r="Z9"/>
  <c r="Y9"/>
  <c r="W9"/>
  <c r="V9"/>
  <c r="U9" s="1"/>
  <c r="H9" s="1"/>
  <c r="S9"/>
  <c r="R9"/>
  <c r="Q9" s="1"/>
  <c r="F9" s="1"/>
  <c r="J9"/>
  <c r="AI8"/>
  <c r="AH8"/>
  <c r="AG8"/>
  <c r="N8" s="1"/>
  <c r="AD8"/>
  <c r="AC8" s="1"/>
  <c r="L8" s="1"/>
  <c r="Z8"/>
  <c r="Y8"/>
  <c r="W8"/>
  <c r="V8"/>
  <c r="U8" s="1"/>
  <c r="H8" s="1"/>
  <c r="S8"/>
  <c r="R8"/>
  <c r="Q8" s="1"/>
  <c r="F8" s="1"/>
  <c r="J8"/>
  <c r="AI7"/>
  <c r="AH7"/>
  <c r="AG7" s="1"/>
  <c r="N7" s="1"/>
  <c r="AD7"/>
  <c r="AC7"/>
  <c r="L7" s="1"/>
  <c r="Z7"/>
  <c r="Y7"/>
  <c r="W7"/>
  <c r="V7"/>
  <c r="U7" s="1"/>
  <c r="H7" s="1"/>
  <c r="S7"/>
  <c r="R7"/>
  <c r="Q7" s="1"/>
  <c r="F7" s="1"/>
  <c r="J7"/>
  <c r="AI6"/>
  <c r="AH6"/>
  <c r="AG6" s="1"/>
  <c r="N6" s="1"/>
  <c r="AD6"/>
  <c r="AC6" s="1"/>
  <c r="L6" s="1"/>
  <c r="Z6"/>
  <c r="Y6"/>
  <c r="W6"/>
  <c r="V6" s="1"/>
  <c r="U6" s="1"/>
  <c r="H6" s="1"/>
  <c r="S6"/>
  <c r="R6"/>
  <c r="Q6" s="1"/>
  <c r="F6" s="1"/>
  <c r="J6"/>
  <c r="AI5"/>
  <c r="AH5" s="1"/>
  <c r="AG5"/>
  <c r="AD5"/>
  <c r="AC5" s="1"/>
  <c r="L5" s="1"/>
  <c r="Z5"/>
  <c r="Y5"/>
  <c r="W5"/>
  <c r="V5"/>
  <c r="U5" s="1"/>
  <c r="H5" s="1"/>
  <c r="S5"/>
  <c r="R5"/>
  <c r="Q5" s="1"/>
  <c r="F5" s="1"/>
  <c r="N5"/>
  <c r="J5"/>
  <c r="AI4"/>
  <c r="AH4" s="1"/>
  <c r="AG4"/>
  <c r="N4" s="1"/>
  <c r="AD4"/>
  <c r="AC4" s="1"/>
  <c r="L4" s="1"/>
  <c r="Z4"/>
  <c r="Y4"/>
  <c r="W4"/>
  <c r="V4"/>
  <c r="U4"/>
  <c r="H4" s="1"/>
  <c r="S4"/>
  <c r="R4"/>
  <c r="Q4"/>
  <c r="F4" s="1"/>
  <c r="J4"/>
  <c r="S60" i="14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8"/>
  <c r="AH8"/>
  <c r="AG8"/>
  <c r="AD8"/>
  <c r="AC8"/>
  <c r="Z8"/>
  <c r="Y8"/>
  <c r="W8"/>
  <c r="V8"/>
  <c r="U8"/>
  <c r="S8"/>
  <c r="R8"/>
  <c r="Q8"/>
  <c r="N8"/>
  <c r="L8"/>
  <c r="J8"/>
  <c r="H8"/>
  <c r="F8"/>
  <c r="AI7"/>
  <c r="AH7" s="1"/>
  <c r="AG7"/>
  <c r="N7" s="1"/>
  <c r="AD7"/>
  <c r="AC7" s="1"/>
  <c r="L7" s="1"/>
  <c r="Z7"/>
  <c r="Y7"/>
  <c r="W7"/>
  <c r="V7"/>
  <c r="U7" s="1"/>
  <c r="H7" s="1"/>
  <c r="S7"/>
  <c r="R7"/>
  <c r="Q7"/>
  <c r="F7" s="1"/>
  <c r="J7"/>
  <c r="AI6"/>
  <c r="AH6"/>
  <c r="AG6" s="1"/>
  <c r="N6" s="1"/>
  <c r="AD6"/>
  <c r="AC6" s="1"/>
  <c r="L6" s="1"/>
  <c r="Z6"/>
  <c r="Y6"/>
  <c r="W6"/>
  <c r="V6"/>
  <c r="U6" s="1"/>
  <c r="H6" s="1"/>
  <c r="S6"/>
  <c r="R6"/>
  <c r="Q6" s="1"/>
  <c r="F6" s="1"/>
  <c r="J6"/>
  <c r="AI5"/>
  <c r="AH5"/>
  <c r="AG5" s="1"/>
  <c r="N5" s="1"/>
  <c r="AD5"/>
  <c r="AC5" s="1"/>
  <c r="L5" s="1"/>
  <c r="Z5"/>
  <c r="Y5"/>
  <c r="W5"/>
  <c r="V5"/>
  <c r="U5" s="1"/>
  <c r="H5" s="1"/>
  <c r="S5"/>
  <c r="R5"/>
  <c r="Q5" s="1"/>
  <c r="F5" s="1"/>
  <c r="J5"/>
  <c r="AI4"/>
  <c r="AH4"/>
  <c r="AG4" s="1"/>
  <c r="N4" s="1"/>
  <c r="AD4"/>
  <c r="AC4"/>
  <c r="L4" s="1"/>
  <c r="Z4"/>
  <c r="Y4"/>
  <c r="W4"/>
  <c r="V4"/>
  <c r="U4" s="1"/>
  <c r="H4" s="1"/>
  <c r="S4"/>
  <c r="R4"/>
  <c r="Q4"/>
  <c r="F4" s="1"/>
  <c r="J4"/>
  <c r="S60" i="13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9"/>
  <c r="AH9"/>
  <c r="AG9"/>
  <c r="AD9"/>
  <c r="AC9"/>
  <c r="Z9"/>
  <c r="Y9"/>
  <c r="W9"/>
  <c r="V9"/>
  <c r="U9"/>
  <c r="S9"/>
  <c r="R9"/>
  <c r="Q9"/>
  <c r="N9"/>
  <c r="L9"/>
  <c r="J9"/>
  <c r="H9"/>
  <c r="F9"/>
  <c r="O9" s="1"/>
  <c r="AI8"/>
  <c r="AH8"/>
  <c r="AG8" s="1"/>
  <c r="N8" s="1"/>
  <c r="AD8"/>
  <c r="AC8" s="1"/>
  <c r="L8" s="1"/>
  <c r="Z8"/>
  <c r="Y8"/>
  <c r="W8"/>
  <c r="V8"/>
  <c r="U8" s="1"/>
  <c r="H8" s="1"/>
  <c r="S8"/>
  <c r="R8"/>
  <c r="Q8" s="1"/>
  <c r="F8" s="1"/>
  <c r="J8"/>
  <c r="AI7"/>
  <c r="AH7"/>
  <c r="AG7" s="1"/>
  <c r="N7" s="1"/>
  <c r="AD7"/>
  <c r="AC7" s="1"/>
  <c r="L7" s="1"/>
  <c r="Z7"/>
  <c r="Y7"/>
  <c r="W7"/>
  <c r="V7"/>
  <c r="U7" s="1"/>
  <c r="H7" s="1"/>
  <c r="S7"/>
  <c r="R7"/>
  <c r="Q7" s="1"/>
  <c r="F7" s="1"/>
  <c r="J7"/>
  <c r="AI6"/>
  <c r="AH6" s="1"/>
  <c r="AG6"/>
  <c r="N6" s="1"/>
  <c r="AD6"/>
  <c r="AC6" s="1"/>
  <c r="L6" s="1"/>
  <c r="Z6"/>
  <c r="Y6"/>
  <c r="W6"/>
  <c r="V6"/>
  <c r="U6" s="1"/>
  <c r="H6" s="1"/>
  <c r="S6"/>
  <c r="R6"/>
  <c r="Q6"/>
  <c r="F6" s="1"/>
  <c r="J6"/>
  <c r="AI5"/>
  <c r="AH5"/>
  <c r="AG5" s="1"/>
  <c r="N5" s="1"/>
  <c r="AD5"/>
  <c r="AC5" s="1"/>
  <c r="L5" s="1"/>
  <c r="Z5"/>
  <c r="Y5"/>
  <c r="W5"/>
  <c r="V5"/>
  <c r="U5" s="1"/>
  <c r="H5" s="1"/>
  <c r="S5"/>
  <c r="R5"/>
  <c r="Q5"/>
  <c r="F5" s="1"/>
  <c r="J5"/>
  <c r="AI4"/>
  <c r="AH4" s="1"/>
  <c r="AG4"/>
  <c r="N4" s="1"/>
  <c r="AD4"/>
  <c r="AC4" s="1"/>
  <c r="L4" s="1"/>
  <c r="Z4"/>
  <c r="Y4"/>
  <c r="W4"/>
  <c r="V4"/>
  <c r="U4"/>
  <c r="H4" s="1"/>
  <c r="S4"/>
  <c r="R4"/>
  <c r="Q4" s="1"/>
  <c r="F4" s="1"/>
  <c r="J4"/>
  <c r="S60" i="11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9"/>
  <c r="AH9"/>
  <c r="AG9"/>
  <c r="AD9"/>
  <c r="AC9"/>
  <c r="Z9"/>
  <c r="Y9"/>
  <c r="W9"/>
  <c r="V9"/>
  <c r="U9"/>
  <c r="S9"/>
  <c r="R9"/>
  <c r="Q9"/>
  <c r="N9"/>
  <c r="L9"/>
  <c r="J9"/>
  <c r="H9"/>
  <c r="F9"/>
  <c r="O9" s="1"/>
  <c r="AI8"/>
  <c r="AH8"/>
  <c r="AG8"/>
  <c r="AD8"/>
  <c r="AC8"/>
  <c r="Z8"/>
  <c r="Y8"/>
  <c r="W8"/>
  <c r="V8"/>
  <c r="U8"/>
  <c r="S8"/>
  <c r="R8"/>
  <c r="Q8"/>
  <c r="N8"/>
  <c r="L8"/>
  <c r="J8"/>
  <c r="H8"/>
  <c r="F8"/>
  <c r="AI7"/>
  <c r="AH7"/>
  <c r="AG7"/>
  <c r="AD7"/>
  <c r="AC7"/>
  <c r="Z7"/>
  <c r="Y7"/>
  <c r="W7"/>
  <c r="V7"/>
  <c r="U7"/>
  <c r="S7"/>
  <c r="R7"/>
  <c r="Q7"/>
  <c r="N7"/>
  <c r="L7"/>
  <c r="J7"/>
  <c r="H7"/>
  <c r="F7"/>
  <c r="AI6"/>
  <c r="AH6"/>
  <c r="AG6"/>
  <c r="AD6"/>
  <c r="AC6"/>
  <c r="Z6"/>
  <c r="Y6"/>
  <c r="W6"/>
  <c r="V6"/>
  <c r="U6"/>
  <c r="S6"/>
  <c r="R6"/>
  <c r="Q6"/>
  <c r="N6"/>
  <c r="L6"/>
  <c r="J6"/>
  <c r="H6"/>
  <c r="F6"/>
  <c r="AI5"/>
  <c r="AH5"/>
  <c r="AG5"/>
  <c r="AD5"/>
  <c r="AC5"/>
  <c r="Z5"/>
  <c r="Y5"/>
  <c r="W5"/>
  <c r="V5"/>
  <c r="U5"/>
  <c r="S5"/>
  <c r="R5"/>
  <c r="Q5"/>
  <c r="N5"/>
  <c r="L5"/>
  <c r="J5"/>
  <c r="H5"/>
  <c r="F5"/>
  <c r="AI4"/>
  <c r="AH4"/>
  <c r="AG4"/>
  <c r="AD4"/>
  <c r="AC4"/>
  <c r="Z4"/>
  <c r="Y4"/>
  <c r="W4"/>
  <c r="V4"/>
  <c r="U4"/>
  <c r="S4"/>
  <c r="R4"/>
  <c r="Q4"/>
  <c r="N4"/>
  <c r="L4"/>
  <c r="J4"/>
  <c r="H4"/>
  <c r="F4"/>
  <c r="S60" i="10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9"/>
  <c r="AH9"/>
  <c r="AG9"/>
  <c r="AD9"/>
  <c r="AC9"/>
  <c r="Z9"/>
  <c r="Y9"/>
  <c r="W9"/>
  <c r="V9"/>
  <c r="U9"/>
  <c r="S9"/>
  <c r="R9"/>
  <c r="Q9"/>
  <c r="N9"/>
  <c r="L9"/>
  <c r="J9"/>
  <c r="H9"/>
  <c r="F9"/>
  <c r="AI8"/>
  <c r="AH8"/>
  <c r="AG8" s="1"/>
  <c r="N8" s="1"/>
  <c r="AD8"/>
  <c r="AC8"/>
  <c r="Z8"/>
  <c r="Y8"/>
  <c r="W8"/>
  <c r="V8"/>
  <c r="U8"/>
  <c r="H8" s="1"/>
  <c r="S8"/>
  <c r="R8"/>
  <c r="Q8"/>
  <c r="F8" s="1"/>
  <c r="L8"/>
  <c r="J8"/>
  <c r="AI7"/>
  <c r="AH7"/>
  <c r="AG7" s="1"/>
  <c r="N7" s="1"/>
  <c r="AD7"/>
  <c r="AC7" s="1"/>
  <c r="L7" s="1"/>
  <c r="Z7"/>
  <c r="Y7"/>
  <c r="W7"/>
  <c r="V7"/>
  <c r="U7" s="1"/>
  <c r="H7" s="1"/>
  <c r="S7"/>
  <c r="R7"/>
  <c r="Q7" s="1"/>
  <c r="F7" s="1"/>
  <c r="J7"/>
  <c r="AI6"/>
  <c r="AH6"/>
  <c r="AG6" s="1"/>
  <c r="N6" s="1"/>
  <c r="AD6"/>
  <c r="AC6" s="1"/>
  <c r="L6" s="1"/>
  <c r="Z6"/>
  <c r="Y6"/>
  <c r="W6"/>
  <c r="V6"/>
  <c r="U6" s="1"/>
  <c r="H6" s="1"/>
  <c r="S6"/>
  <c r="R6"/>
  <c r="Q6" s="1"/>
  <c r="F6" s="1"/>
  <c r="J6"/>
  <c r="AI5"/>
  <c r="AH5"/>
  <c r="AG5" s="1"/>
  <c r="N5" s="1"/>
  <c r="AD5"/>
  <c r="AC5" s="1"/>
  <c r="L5" s="1"/>
  <c r="Z5"/>
  <c r="Y5"/>
  <c r="W5"/>
  <c r="V5"/>
  <c r="U5" s="1"/>
  <c r="H5" s="1"/>
  <c r="S5"/>
  <c r="R5"/>
  <c r="Q5" s="1"/>
  <c r="F5" s="1"/>
  <c r="J5"/>
  <c r="AI4"/>
  <c r="AH4"/>
  <c r="AG4" s="1"/>
  <c r="N4" s="1"/>
  <c r="AD4"/>
  <c r="AC4" s="1"/>
  <c r="L4" s="1"/>
  <c r="Z4"/>
  <c r="Y4"/>
  <c r="W4"/>
  <c r="V4"/>
  <c r="U4"/>
  <c r="H4" s="1"/>
  <c r="S4"/>
  <c r="R4"/>
  <c r="Q4" s="1"/>
  <c r="F4" s="1"/>
  <c r="J4"/>
  <c r="S60" i="9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10"/>
  <c r="AH10"/>
  <c r="AG10"/>
  <c r="AD10"/>
  <c r="AC10"/>
  <c r="Z10"/>
  <c r="Y10"/>
  <c r="W10"/>
  <c r="V10"/>
  <c r="U10"/>
  <c r="S10"/>
  <c r="R10"/>
  <c r="Q10"/>
  <c r="N10"/>
  <c r="L10"/>
  <c r="J10"/>
  <c r="H10"/>
  <c r="F10"/>
  <c r="AI9"/>
  <c r="AH9"/>
  <c r="AG9"/>
  <c r="AD9"/>
  <c r="AC9"/>
  <c r="Z9"/>
  <c r="Y9"/>
  <c r="W9"/>
  <c r="V9"/>
  <c r="U9"/>
  <c r="S9"/>
  <c r="R9"/>
  <c r="Q9"/>
  <c r="N9"/>
  <c r="L9"/>
  <c r="J9"/>
  <c r="H9"/>
  <c r="F9"/>
  <c r="AI8"/>
  <c r="AH8"/>
  <c r="AG8"/>
  <c r="AD8"/>
  <c r="AC8"/>
  <c r="Z8"/>
  <c r="Y8"/>
  <c r="W8"/>
  <c r="V8"/>
  <c r="U8"/>
  <c r="S8"/>
  <c r="R8"/>
  <c r="Q8"/>
  <c r="N8"/>
  <c r="L8"/>
  <c r="J8"/>
  <c r="H8"/>
  <c r="F8"/>
  <c r="AI7"/>
  <c r="AH7"/>
  <c r="AG7"/>
  <c r="AD7"/>
  <c r="AC7"/>
  <c r="Z7"/>
  <c r="Y7"/>
  <c r="W7"/>
  <c r="V7"/>
  <c r="U7"/>
  <c r="S7"/>
  <c r="R7"/>
  <c r="Q7"/>
  <c r="N7"/>
  <c r="L7"/>
  <c r="J7"/>
  <c r="H7"/>
  <c r="F7"/>
  <c r="AI6"/>
  <c r="AH6"/>
  <c r="AG6"/>
  <c r="AD6"/>
  <c r="AC6"/>
  <c r="Z6"/>
  <c r="Y6"/>
  <c r="W6"/>
  <c r="V6"/>
  <c r="U6"/>
  <c r="S6"/>
  <c r="R6"/>
  <c r="Q6"/>
  <c r="N6"/>
  <c r="L6"/>
  <c r="J6"/>
  <c r="H6"/>
  <c r="F6"/>
  <c r="AI5"/>
  <c r="AH5"/>
  <c r="AG5"/>
  <c r="AD5"/>
  <c r="AC5"/>
  <c r="Z5"/>
  <c r="Y5"/>
  <c r="W5"/>
  <c r="V5"/>
  <c r="U5"/>
  <c r="S5"/>
  <c r="R5"/>
  <c r="Q5"/>
  <c r="N5"/>
  <c r="L5"/>
  <c r="J5"/>
  <c r="H5"/>
  <c r="F5"/>
  <c r="AI4"/>
  <c r="AH4"/>
  <c r="AG4"/>
  <c r="AD4"/>
  <c r="AC4"/>
  <c r="Z4"/>
  <c r="Y4"/>
  <c r="W4"/>
  <c r="V4"/>
  <c r="U4"/>
  <c r="S4"/>
  <c r="R4"/>
  <c r="Q4"/>
  <c r="N4"/>
  <c r="L4"/>
  <c r="J4"/>
  <c r="H4"/>
  <c r="F4"/>
  <c r="S60" i="8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10"/>
  <c r="AH10"/>
  <c r="AG10"/>
  <c r="AD10"/>
  <c r="AC10"/>
  <c r="Z10"/>
  <c r="Y10"/>
  <c r="W10"/>
  <c r="V10"/>
  <c r="U10"/>
  <c r="S10"/>
  <c r="R10"/>
  <c r="Q10"/>
  <c r="N10"/>
  <c r="L10"/>
  <c r="J10"/>
  <c r="H10"/>
  <c r="F10"/>
  <c r="AI9"/>
  <c r="AH9"/>
  <c r="AG9" s="1"/>
  <c r="N9" s="1"/>
  <c r="AD9"/>
  <c r="AC9" s="1"/>
  <c r="L9" s="1"/>
  <c r="Z9"/>
  <c r="Y9"/>
  <c r="W9"/>
  <c r="V9"/>
  <c r="U9" s="1"/>
  <c r="H9" s="1"/>
  <c r="S9"/>
  <c r="R9"/>
  <c r="Q9" s="1"/>
  <c r="F9" s="1"/>
  <c r="J9"/>
  <c r="AI8"/>
  <c r="AH8"/>
  <c r="AG8" s="1"/>
  <c r="N8" s="1"/>
  <c r="AD8"/>
  <c r="AC8" s="1"/>
  <c r="L8" s="1"/>
  <c r="Z8"/>
  <c r="Y8"/>
  <c r="W8"/>
  <c r="V8" s="1"/>
  <c r="U8" s="1"/>
  <c r="H8" s="1"/>
  <c r="S8"/>
  <c r="R8"/>
  <c r="Q8"/>
  <c r="F8" s="1"/>
  <c r="J8"/>
  <c r="AI7"/>
  <c r="AH7"/>
  <c r="AG7"/>
  <c r="N7" s="1"/>
  <c r="AD7"/>
  <c r="AC7"/>
  <c r="L7" s="1"/>
  <c r="Z7"/>
  <c r="Y7"/>
  <c r="W7"/>
  <c r="V7"/>
  <c r="U7" s="1"/>
  <c r="H7" s="1"/>
  <c r="S7"/>
  <c r="R7"/>
  <c r="Q7" s="1"/>
  <c r="F7" s="1"/>
  <c r="J7"/>
  <c r="AI6"/>
  <c r="AH6"/>
  <c r="AG6"/>
  <c r="N6" s="1"/>
  <c r="AD6"/>
  <c r="AC6" s="1"/>
  <c r="L6" s="1"/>
  <c r="Z6"/>
  <c r="Y6"/>
  <c r="W6"/>
  <c r="V6"/>
  <c r="U6" s="1"/>
  <c r="H6" s="1"/>
  <c r="S6"/>
  <c r="R6"/>
  <c r="Q6" s="1"/>
  <c r="F6" s="1"/>
  <c r="J6"/>
  <c r="AI5"/>
  <c r="AH5"/>
  <c r="AG5" s="1"/>
  <c r="N5" s="1"/>
  <c r="AD5"/>
  <c r="AC5" s="1"/>
  <c r="L5" s="1"/>
  <c r="Z5"/>
  <c r="Y5"/>
  <c r="W5"/>
  <c r="V5"/>
  <c r="U5"/>
  <c r="H5" s="1"/>
  <c r="S5"/>
  <c r="R5"/>
  <c r="Q5" s="1"/>
  <c r="F5" s="1"/>
  <c r="J5"/>
  <c r="AI4"/>
  <c r="AH4"/>
  <c r="AG4" s="1"/>
  <c r="N4" s="1"/>
  <c r="AD4"/>
  <c r="AC4" s="1"/>
  <c r="L4" s="1"/>
  <c r="Z4"/>
  <c r="Y4"/>
  <c r="W4"/>
  <c r="V4"/>
  <c r="U4" s="1"/>
  <c r="H4" s="1"/>
  <c r="S4"/>
  <c r="R4"/>
  <c r="Q4" s="1"/>
  <c r="F4" s="1"/>
  <c r="J4"/>
  <c r="S60" i="7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10"/>
  <c r="AH10"/>
  <c r="AG10"/>
  <c r="AD10"/>
  <c r="AC10"/>
  <c r="Z10"/>
  <c r="Y10"/>
  <c r="W10"/>
  <c r="V10"/>
  <c r="U10"/>
  <c r="S10"/>
  <c r="R10"/>
  <c r="Q10"/>
  <c r="N10"/>
  <c r="L10"/>
  <c r="J10"/>
  <c r="H10"/>
  <c r="F10"/>
  <c r="AI9"/>
  <c r="AH9"/>
  <c r="AG9" s="1"/>
  <c r="N9" s="1"/>
  <c r="AD9"/>
  <c r="AC9" s="1"/>
  <c r="L9" s="1"/>
  <c r="Z9"/>
  <c r="Y9"/>
  <c r="W9"/>
  <c r="V9"/>
  <c r="U9"/>
  <c r="H9" s="1"/>
  <c r="S9"/>
  <c r="R9"/>
  <c r="Q9" s="1"/>
  <c r="F9" s="1"/>
  <c r="J9"/>
  <c r="AI8"/>
  <c r="AH8"/>
  <c r="AG8" s="1"/>
  <c r="N8" s="1"/>
  <c r="AD8"/>
  <c r="AC8" s="1"/>
  <c r="L8" s="1"/>
  <c r="Z8"/>
  <c r="Y8"/>
  <c r="W8"/>
  <c r="V8"/>
  <c r="U8" s="1"/>
  <c r="H8" s="1"/>
  <c r="S8"/>
  <c r="R8"/>
  <c r="Q8"/>
  <c r="F8" s="1"/>
  <c r="J8"/>
  <c r="AI7"/>
  <c r="AH7"/>
  <c r="AG7" s="1"/>
  <c r="N7" s="1"/>
  <c r="AD7"/>
  <c r="AC7" s="1"/>
  <c r="L7" s="1"/>
  <c r="Z7"/>
  <c r="Y7"/>
  <c r="W7"/>
  <c r="V7"/>
  <c r="U7"/>
  <c r="S7"/>
  <c r="R7"/>
  <c r="Q7" s="1"/>
  <c r="F7" s="1"/>
  <c r="J7"/>
  <c r="H7"/>
  <c r="AI6"/>
  <c r="AH6"/>
  <c r="AG6" s="1"/>
  <c r="N6" s="1"/>
  <c r="AD6"/>
  <c r="AC6" s="1"/>
  <c r="L6" s="1"/>
  <c r="Z6"/>
  <c r="Y6"/>
  <c r="W6"/>
  <c r="V6"/>
  <c r="U6"/>
  <c r="H6" s="1"/>
  <c r="S6"/>
  <c r="R6"/>
  <c r="Q6" s="1"/>
  <c r="F6" s="1"/>
  <c r="J6"/>
  <c r="AI5"/>
  <c r="AH5"/>
  <c r="AG5" s="1"/>
  <c r="N5" s="1"/>
  <c r="AD5"/>
  <c r="AC5" s="1"/>
  <c r="L5" s="1"/>
  <c r="Z5"/>
  <c r="Y5"/>
  <c r="W5"/>
  <c r="V5"/>
  <c r="U5"/>
  <c r="S5"/>
  <c r="R5"/>
  <c r="Q5" s="1"/>
  <c r="F5" s="1"/>
  <c r="J5"/>
  <c r="H5"/>
  <c r="AI4"/>
  <c r="AH4"/>
  <c r="AG4"/>
  <c r="N4" s="1"/>
  <c r="AD4"/>
  <c r="AC4"/>
  <c r="L4" s="1"/>
  <c r="Z4"/>
  <c r="Y4"/>
  <c r="W4"/>
  <c r="V4"/>
  <c r="U4"/>
  <c r="S4"/>
  <c r="R4"/>
  <c r="Q4"/>
  <c r="F4" s="1"/>
  <c r="J4"/>
  <c r="H4"/>
  <c r="S59" i="6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S52"/>
  <c r="R52"/>
  <c r="Q52"/>
  <c r="F52"/>
  <c r="AI8"/>
  <c r="AH8"/>
  <c r="AG8" s="1"/>
  <c r="N8" s="1"/>
  <c r="AD8"/>
  <c r="AC8" s="1"/>
  <c r="L8" s="1"/>
  <c r="Z8"/>
  <c r="Y8"/>
  <c r="W8"/>
  <c r="V8"/>
  <c r="U8" s="1"/>
  <c r="H8" s="1"/>
  <c r="S8"/>
  <c r="R8"/>
  <c r="Q8" s="1"/>
  <c r="F8" s="1"/>
  <c r="J8"/>
  <c r="AI7"/>
  <c r="AH7"/>
  <c r="AG7" s="1"/>
  <c r="N7" s="1"/>
  <c r="AD7"/>
  <c r="AC7"/>
  <c r="L7" s="1"/>
  <c r="Z7"/>
  <c r="Y7"/>
  <c r="W7"/>
  <c r="V7"/>
  <c r="U7" s="1"/>
  <c r="H7" s="1"/>
  <c r="S7"/>
  <c r="R7"/>
  <c r="Q7" s="1"/>
  <c r="F7" s="1"/>
  <c r="J7"/>
  <c r="AI6"/>
  <c r="AH6"/>
  <c r="AG6" s="1"/>
  <c r="N6" s="1"/>
  <c r="AD6"/>
  <c r="AC6" s="1"/>
  <c r="L6" s="1"/>
  <c r="Z6"/>
  <c r="Y6"/>
  <c r="W6"/>
  <c r="V6"/>
  <c r="U6"/>
  <c r="H6" s="1"/>
  <c r="S6"/>
  <c r="R6"/>
  <c r="Q6"/>
  <c r="F6" s="1"/>
  <c r="J6"/>
  <c r="AI5"/>
  <c r="AH5" s="1"/>
  <c r="AG5"/>
  <c r="N5" s="1"/>
  <c r="AD5"/>
  <c r="AC5"/>
  <c r="Z5"/>
  <c r="Y5"/>
  <c r="W5"/>
  <c r="V5"/>
  <c r="U5" s="1"/>
  <c r="H5" s="1"/>
  <c r="S5"/>
  <c r="R5"/>
  <c r="Q5"/>
  <c r="F5" s="1"/>
  <c r="L5"/>
  <c r="J5"/>
  <c r="AI4"/>
  <c r="AH4"/>
  <c r="AG4" s="1"/>
  <c r="N4" s="1"/>
  <c r="AD4"/>
  <c r="AC4" s="1"/>
  <c r="L4" s="1"/>
  <c r="Z4"/>
  <c r="Y4"/>
  <c r="W4"/>
  <c r="V4"/>
  <c r="U4"/>
  <c r="H4" s="1"/>
  <c r="S4"/>
  <c r="R4"/>
  <c r="Q4"/>
  <c r="F4" s="1"/>
  <c r="J4"/>
  <c r="S59" i="5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S52"/>
  <c r="R52"/>
  <c r="Q52"/>
  <c r="F52"/>
  <c r="AI9"/>
  <c r="AH9"/>
  <c r="AG9"/>
  <c r="AD9"/>
  <c r="AC9"/>
  <c r="Z9"/>
  <c r="Y9"/>
  <c r="W9"/>
  <c r="V9"/>
  <c r="U9"/>
  <c r="S9"/>
  <c r="R9"/>
  <c r="Q9"/>
  <c r="N9"/>
  <c r="L9"/>
  <c r="J9"/>
  <c r="H9"/>
  <c r="F9"/>
  <c r="AI8"/>
  <c r="AH8" s="1"/>
  <c r="AG8"/>
  <c r="N8" s="1"/>
  <c r="AD8"/>
  <c r="AC8"/>
  <c r="L8" s="1"/>
  <c r="Z8"/>
  <c r="Y8"/>
  <c r="W8"/>
  <c r="V8"/>
  <c r="U8" s="1"/>
  <c r="H8" s="1"/>
  <c r="S8"/>
  <c r="R8"/>
  <c r="Q8" s="1"/>
  <c r="F8" s="1"/>
  <c r="J8"/>
  <c r="AI7"/>
  <c r="AH7"/>
  <c r="AG7" s="1"/>
  <c r="N7" s="1"/>
  <c r="AD7"/>
  <c r="AC7" s="1"/>
  <c r="L7" s="1"/>
  <c r="Z7"/>
  <c r="Y7"/>
  <c r="W7"/>
  <c r="V7"/>
  <c r="U7" s="1"/>
  <c r="H7" s="1"/>
  <c r="S7"/>
  <c r="R7"/>
  <c r="Q7" s="1"/>
  <c r="F7" s="1"/>
  <c r="J7"/>
  <c r="AI6"/>
  <c r="AH6" s="1"/>
  <c r="AG6"/>
  <c r="N6" s="1"/>
  <c r="AD6"/>
  <c r="AC6" s="1"/>
  <c r="L6" s="1"/>
  <c r="Z6"/>
  <c r="Y6"/>
  <c r="W6"/>
  <c r="V6"/>
  <c r="U6"/>
  <c r="H6" s="1"/>
  <c r="S6"/>
  <c r="R6"/>
  <c r="Q6"/>
  <c r="F6" s="1"/>
  <c r="J6"/>
  <c r="AI5"/>
  <c r="AH5" s="1"/>
  <c r="AG5"/>
  <c r="N5" s="1"/>
  <c r="AD5"/>
  <c r="AC5"/>
  <c r="Z5"/>
  <c r="Y5"/>
  <c r="W5"/>
  <c r="V5"/>
  <c r="U5" s="1"/>
  <c r="H5" s="1"/>
  <c r="S5"/>
  <c r="R5"/>
  <c r="Q5"/>
  <c r="F5" s="1"/>
  <c r="L5"/>
  <c r="J5"/>
  <c r="AI4"/>
  <c r="AH4" s="1"/>
  <c r="AG4"/>
  <c r="N4" s="1"/>
  <c r="AD4"/>
  <c r="AC4" s="1"/>
  <c r="L4" s="1"/>
  <c r="Z4"/>
  <c r="Y4"/>
  <c r="W4"/>
  <c r="V4"/>
  <c r="U4"/>
  <c r="S4"/>
  <c r="R4"/>
  <c r="Q4" s="1"/>
  <c r="F4" s="1"/>
  <c r="J4"/>
  <c r="H4"/>
  <c r="S60" i="4"/>
  <c r="R60"/>
  <c r="Q60"/>
  <c r="F60"/>
  <c r="S59"/>
  <c r="R59"/>
  <c r="Q59"/>
  <c r="F59"/>
  <c r="S58"/>
  <c r="R58"/>
  <c r="Q58"/>
  <c r="F58"/>
  <c r="S57"/>
  <c r="R57"/>
  <c r="Q57"/>
  <c r="F57"/>
  <c r="S56"/>
  <c r="R56"/>
  <c r="Q56"/>
  <c r="F56"/>
  <c r="S55"/>
  <c r="R55"/>
  <c r="Q55"/>
  <c r="F55"/>
  <c r="S54"/>
  <c r="R54"/>
  <c r="Q54"/>
  <c r="F54"/>
  <c r="S53"/>
  <c r="R53"/>
  <c r="Q53"/>
  <c r="F53"/>
  <c r="AI10"/>
  <c r="AH10"/>
  <c r="AG10"/>
  <c r="AD10"/>
  <c r="AC10"/>
  <c r="Z10"/>
  <c r="Y10"/>
  <c r="W10"/>
  <c r="V10"/>
  <c r="U10"/>
  <c r="S10"/>
  <c r="R10"/>
  <c r="Q10"/>
  <c r="N10"/>
  <c r="L10"/>
  <c r="J10"/>
  <c r="H10"/>
  <c r="F10"/>
  <c r="AI9"/>
  <c r="AH9"/>
  <c r="AG9" s="1"/>
  <c r="N9" s="1"/>
  <c r="AD9"/>
  <c r="AC9" s="1"/>
  <c r="L9" s="1"/>
  <c r="Z9"/>
  <c r="Y9"/>
  <c r="W9"/>
  <c r="V9"/>
  <c r="U9" s="1"/>
  <c r="H9" s="1"/>
  <c r="S9"/>
  <c r="R9"/>
  <c r="Q9" s="1"/>
  <c r="F9" s="1"/>
  <c r="J9"/>
  <c r="AI8"/>
  <c r="AH8"/>
  <c r="AG8"/>
  <c r="N8" s="1"/>
  <c r="AD8"/>
  <c r="AC8" s="1"/>
  <c r="L8" s="1"/>
  <c r="Z8"/>
  <c r="Y8"/>
  <c r="W8"/>
  <c r="V8"/>
  <c r="U8" s="1"/>
  <c r="H8" s="1"/>
  <c r="S8"/>
  <c r="R8"/>
  <c r="Q8" s="1"/>
  <c r="F8" s="1"/>
  <c r="J8"/>
  <c r="AI7"/>
  <c r="AH7"/>
  <c r="AG7" s="1"/>
  <c r="N7" s="1"/>
  <c r="AD7"/>
  <c r="AC7" s="1"/>
  <c r="L7" s="1"/>
  <c r="Z7"/>
  <c r="Y7"/>
  <c r="W7"/>
  <c r="V7"/>
  <c r="U7" s="1"/>
  <c r="H7" s="1"/>
  <c r="S7"/>
  <c r="R7"/>
  <c r="Q7" s="1"/>
  <c r="F7" s="1"/>
  <c r="J7"/>
  <c r="AI6"/>
  <c r="AH6"/>
  <c r="AG6" s="1"/>
  <c r="N6" s="1"/>
  <c r="AD6"/>
  <c r="AC6" s="1"/>
  <c r="L6" s="1"/>
  <c r="Z6"/>
  <c r="Y6"/>
  <c r="W6"/>
  <c r="V6"/>
  <c r="U6"/>
  <c r="H6" s="1"/>
  <c r="S6"/>
  <c r="R6"/>
  <c r="Q6" s="1"/>
  <c r="F6" s="1"/>
  <c r="J6"/>
  <c r="AI5"/>
  <c r="AH5" s="1"/>
  <c r="AG5"/>
  <c r="N5" s="1"/>
  <c r="AD5"/>
  <c r="AC5" s="1"/>
  <c r="L5" s="1"/>
  <c r="Z5"/>
  <c r="Y5"/>
  <c r="W5"/>
  <c r="V5"/>
  <c r="U5" s="1"/>
  <c r="H5" s="1"/>
  <c r="S5"/>
  <c r="R5"/>
  <c r="Q5"/>
  <c r="J5"/>
  <c r="F5"/>
  <c r="AI4"/>
  <c r="AH4"/>
  <c r="AG4" s="1"/>
  <c r="N4" s="1"/>
  <c r="AD4"/>
  <c r="AC4" s="1"/>
  <c r="L4" s="1"/>
  <c r="Z4"/>
  <c r="Y4"/>
  <c r="W4"/>
  <c r="V4"/>
  <c r="U4" s="1"/>
  <c r="H4" s="1"/>
  <c r="S4"/>
  <c r="R4"/>
  <c r="Q4"/>
  <c r="F4" s="1"/>
  <c r="J4"/>
  <c r="R9" i="2"/>
  <c r="Q9" s="1"/>
  <c r="F9" s="1"/>
  <c r="S9"/>
  <c r="V9"/>
  <c r="U9" s="1"/>
  <c r="H9" s="1"/>
  <c r="W9"/>
  <c r="Y9"/>
  <c r="Z9"/>
  <c r="AD9"/>
  <c r="AC9" s="1"/>
  <c r="L9" s="1"/>
  <c r="AG9"/>
  <c r="AI9"/>
  <c r="AH9" s="1"/>
  <c r="N9"/>
  <c r="J9"/>
  <c r="AI4"/>
  <c r="AI5"/>
  <c r="AI6"/>
  <c r="AI7"/>
  <c r="AI8"/>
  <c r="AH8" s="1"/>
  <c r="AG8" s="1"/>
  <c r="N8" s="1"/>
  <c r="AH5"/>
  <c r="AH6"/>
  <c r="AH7"/>
  <c r="AH4"/>
  <c r="AG4" s="1"/>
  <c r="N4" s="1"/>
  <c r="AG5"/>
  <c r="N5" s="1"/>
  <c r="AG6"/>
  <c r="N6" s="1"/>
  <c r="AG7"/>
  <c r="N7" s="1"/>
  <c r="AD5"/>
  <c r="AC5" s="1"/>
  <c r="L5" s="1"/>
  <c r="AD6"/>
  <c r="AC6" s="1"/>
  <c r="L6" s="1"/>
  <c r="AD7"/>
  <c r="AC7" s="1"/>
  <c r="L7" s="1"/>
  <c r="AD8"/>
  <c r="AC8" s="1"/>
  <c r="L8" s="1"/>
  <c r="AD4"/>
  <c r="AC4" s="1"/>
  <c r="L4" s="1"/>
  <c r="Z5"/>
  <c r="Y5" s="1"/>
  <c r="J5" s="1"/>
  <c r="Z6"/>
  <c r="Z7"/>
  <c r="Y7" s="1"/>
  <c r="J7" s="1"/>
  <c r="Z8"/>
  <c r="Y6"/>
  <c r="Y8"/>
  <c r="J6"/>
  <c r="J8"/>
  <c r="W5"/>
  <c r="W6"/>
  <c r="W7"/>
  <c r="W8"/>
  <c r="V5"/>
  <c r="V6"/>
  <c r="U6" s="1"/>
  <c r="H6" s="1"/>
  <c r="V7"/>
  <c r="U7" s="1"/>
  <c r="H7" s="1"/>
  <c r="V8"/>
  <c r="U8" s="1"/>
  <c r="H8" s="1"/>
  <c r="U5"/>
  <c r="H5" s="1"/>
  <c r="F53"/>
  <c r="F54"/>
  <c r="F55"/>
  <c r="F56"/>
  <c r="F57"/>
  <c r="F58"/>
  <c r="F59"/>
  <c r="F60"/>
  <c r="S5"/>
  <c r="S6"/>
  <c r="S7"/>
  <c r="S8"/>
  <c r="S53"/>
  <c r="S54"/>
  <c r="S55"/>
  <c r="S56"/>
  <c r="S57"/>
  <c r="S58"/>
  <c r="S59"/>
  <c r="S60"/>
  <c r="R5"/>
  <c r="R6"/>
  <c r="Q6" s="1"/>
  <c r="F6" s="1"/>
  <c r="R7"/>
  <c r="Q7" s="1"/>
  <c r="F7" s="1"/>
  <c r="R8"/>
  <c r="Q8" s="1"/>
  <c r="F8" s="1"/>
  <c r="R53"/>
  <c r="R54"/>
  <c r="R55"/>
  <c r="R56"/>
  <c r="R57"/>
  <c r="R58"/>
  <c r="R59"/>
  <c r="R60"/>
  <c r="Q5"/>
  <c r="F5" s="1"/>
  <c r="Q53"/>
  <c r="Q54"/>
  <c r="Q55"/>
  <c r="Q56"/>
  <c r="Q57"/>
  <c r="Q58"/>
  <c r="Q59"/>
  <c r="Q60"/>
  <c r="R4"/>
  <c r="Q4"/>
  <c r="F4" s="1"/>
  <c r="Z4"/>
  <c r="Y4" s="1"/>
  <c r="W4"/>
  <c r="V4"/>
  <c r="U4" s="1"/>
  <c r="H4" s="1"/>
  <c r="S4"/>
  <c r="O9" l="1"/>
  <c r="O4" i="4"/>
  <c r="O5" i="10"/>
  <c r="O10" i="4"/>
  <c r="O10" i="16"/>
  <c r="O10" i="7"/>
  <c r="O9" i="5"/>
  <c r="O10" i="8"/>
  <c r="O4" i="9"/>
  <c r="O5"/>
  <c r="O6"/>
  <c r="O7"/>
  <c r="O8"/>
  <c r="O9"/>
  <c r="O10"/>
  <c r="O8" i="14"/>
  <c r="O10" i="15"/>
  <c r="O8" i="13"/>
  <c r="O7"/>
  <c r="O6"/>
  <c r="O5"/>
  <c r="O4"/>
  <c r="O7" i="14"/>
  <c r="O6"/>
  <c r="P10" s="1"/>
  <c r="O5"/>
  <c r="O8" i="10"/>
  <c r="O6" i="8"/>
  <c r="O5"/>
  <c r="O4"/>
  <c r="O9" i="16"/>
  <c r="O8"/>
  <c r="O7"/>
  <c r="O6"/>
  <c r="O4"/>
  <c r="O8" i="4"/>
  <c r="O7"/>
  <c r="O5"/>
  <c r="O9" i="15"/>
  <c r="O7"/>
  <c r="O6"/>
  <c r="O5"/>
  <c r="O7" i="2"/>
  <c r="O7" i="10"/>
  <c r="P9" i="14"/>
  <c r="O4"/>
  <c r="O9" i="7"/>
  <c r="O8"/>
  <c r="O7"/>
  <c r="O6"/>
  <c r="O4"/>
  <c r="O8" i="5"/>
  <c r="O7"/>
  <c r="O6"/>
  <c r="O4"/>
  <c r="O6" i="6"/>
  <c r="O9" i="8"/>
  <c r="O8"/>
  <c r="O8" i="2"/>
  <c r="O6"/>
  <c r="O5"/>
  <c r="O4" i="15"/>
  <c r="O4" i="10"/>
  <c r="O4" i="11"/>
  <c r="O5"/>
  <c r="O6"/>
  <c r="O7"/>
  <c r="O8"/>
  <c r="O5" i="6"/>
  <c r="O9" i="4"/>
  <c r="O6"/>
  <c r="O6" i="10"/>
  <c r="O9"/>
  <c r="O7" i="6"/>
  <c r="O8"/>
  <c r="O4" i="2"/>
  <c r="P8" s="1"/>
  <c r="O12" s="1"/>
  <c r="P7" i="14" l="1"/>
  <c r="O12"/>
  <c r="P8" i="10"/>
  <c r="O12"/>
  <c r="P8" i="6"/>
  <c r="O11"/>
  <c r="P8" i="5"/>
  <c r="O11"/>
  <c r="P10" i="2"/>
  <c r="P10" i="13"/>
  <c r="O12" s="1"/>
  <c r="J1" s="1"/>
  <c r="C13" i="3" s="1"/>
  <c r="P9" i="6"/>
  <c r="P9" i="9"/>
  <c r="O12" s="1"/>
  <c r="J1" s="1"/>
  <c r="C17" i="3" s="1"/>
  <c r="P9" i="16"/>
  <c r="O12" s="1"/>
  <c r="J1" s="1"/>
  <c r="C16" i="3" s="1"/>
  <c r="J1" i="5"/>
  <c r="C8" i="3" s="1"/>
  <c r="P9" i="7"/>
  <c r="O12" s="1"/>
  <c r="J1" s="1"/>
  <c r="C11" i="3" s="1"/>
  <c r="P9" i="11"/>
  <c r="O12" s="1"/>
  <c r="J1" s="1"/>
  <c r="C15" i="3" s="1"/>
  <c r="P9" i="8"/>
  <c r="O12" s="1"/>
  <c r="J1" s="1"/>
  <c r="C14" i="3" s="1"/>
  <c r="P9" i="4"/>
  <c r="O12" s="1"/>
  <c r="J1" s="1"/>
  <c r="C5" i="3" s="1"/>
  <c r="P9" i="15"/>
  <c r="O12" s="1"/>
  <c r="J1" s="1"/>
  <c r="C12" i="3" s="1"/>
  <c r="J1" i="6"/>
  <c r="C10" i="3" s="1"/>
  <c r="J1" i="2"/>
  <c r="C6" i="3" s="1"/>
  <c r="J1" i="10"/>
  <c r="C9" i="3" s="1"/>
  <c r="J1" i="14" l="1"/>
  <c r="C7" i="3" s="1"/>
</calcChain>
</file>

<file path=xl/sharedStrings.xml><?xml version="1.0" encoding="utf-8"?>
<sst xmlns="http://schemas.openxmlformats.org/spreadsheetml/2006/main" count="1032" uniqueCount="304">
  <si>
    <t>PKT</t>
  </si>
  <si>
    <t>60 m</t>
  </si>
  <si>
    <t>60 R</t>
  </si>
  <si>
    <t>600 m</t>
  </si>
  <si>
    <t>skok wzwyż</t>
  </si>
  <si>
    <t>skok w dal</t>
  </si>
  <si>
    <t>piłka palant.</t>
  </si>
  <si>
    <t xml:space="preserve">Powyżej           200 pkt. </t>
  </si>
  <si>
    <t>1 pkt. za      0,01 s</t>
  </si>
  <si>
    <t>10 pkt. za          0,1 s</t>
  </si>
  <si>
    <t>1 pkt. za        0,2 s</t>
  </si>
  <si>
    <t>2 pkt. za            1 cm</t>
  </si>
  <si>
    <t>1 pkt za            2 cm</t>
  </si>
  <si>
    <t xml:space="preserve">2 pkt. za      0,5 m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</si>
  <si>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</si>
  <si>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</si>
  <si>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</si>
  <si>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</si>
  <si>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</si>
  <si>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</si>
  <si>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</si>
  <si>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</si>
  <si>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</si>
  <si>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</si>
  <si>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</si>
  <si>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</si>
  <si>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</si>
  <si>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</si>
  <si>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</si>
  <si>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</si>
  <si>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</si>
  <si>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</si>
  <si>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</si>
  <si>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</si>
  <si>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</si>
  <si>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</si>
  <si>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</si>
  <si>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</si>
  <si>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</si>
  <si>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</si>
  <si>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</si>
  <si>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</si>
  <si>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</si>
  <si>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</si>
  <si>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</si>
  <si>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</si>
  <si>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</si>
  <si>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</si>
  <si>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</si>
  <si>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</si>
  <si>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</si>
  <si>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</si>
  <si>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</si>
  <si>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11.0</t>
  </si>
  <si>
    <t>11.1</t>
  </si>
  <si>
    <t>11.2</t>
  </si>
  <si>
    <t>11.3</t>
  </si>
  <si>
    <t>11.4</t>
  </si>
  <si>
    <t>11.5</t>
  </si>
  <si>
    <t>11.6</t>
  </si>
  <si>
    <t>11.7</t>
  </si>
  <si>
    <t>12.5</t>
  </si>
  <si>
    <t>11.8</t>
  </si>
  <si>
    <t>12.0</t>
  </si>
  <si>
    <t>11.9</t>
  </si>
  <si>
    <t>12.1</t>
  </si>
  <si>
    <t>12.2</t>
  </si>
  <si>
    <t>12.3</t>
  </si>
  <si>
    <t>12.4</t>
  </si>
  <si>
    <t>Lp</t>
  </si>
  <si>
    <t>Imię</t>
  </si>
  <si>
    <t>Nazwisko</t>
  </si>
  <si>
    <t>Wynik</t>
  </si>
  <si>
    <t>pkt</t>
  </si>
  <si>
    <t>60m</t>
  </si>
  <si>
    <t>600m</t>
  </si>
  <si>
    <t>Suma</t>
  </si>
  <si>
    <t>Szkoła:</t>
  </si>
  <si>
    <t>Skok wzwyż</t>
  </si>
  <si>
    <t>Skok w dal</t>
  </si>
  <si>
    <t>Piłeczka palantowa</t>
  </si>
  <si>
    <t>SUMA:</t>
  </si>
  <si>
    <t>PK</t>
  </si>
  <si>
    <t>Wynik:</t>
  </si>
  <si>
    <t>P. pal.</t>
  </si>
  <si>
    <t>Miejsce</t>
  </si>
  <si>
    <t>Szkoła</t>
  </si>
  <si>
    <t>Pkt</t>
  </si>
  <si>
    <t>SP 1 Lubartów</t>
  </si>
  <si>
    <t>Skwarek Natalia</t>
  </si>
  <si>
    <t>Solnica Wiktoria</t>
  </si>
  <si>
    <t>Pasik Natalia</t>
  </si>
  <si>
    <t>Zabielska Karolina</t>
  </si>
  <si>
    <t>Ośkiewicz Zuzanna</t>
  </si>
  <si>
    <t>Nowak Joanna</t>
  </si>
  <si>
    <t>Głebicka Zofia</t>
  </si>
  <si>
    <t>Redzik Eliza</t>
  </si>
  <si>
    <t>Nazwisko i imię</t>
  </si>
  <si>
    <t>Rok</t>
  </si>
  <si>
    <t>SP 1 Łuków</t>
  </si>
  <si>
    <t>Łukasik Martyna</t>
  </si>
  <si>
    <t>Miazga Dominika</t>
  </si>
  <si>
    <t>Rostek Zuzanna</t>
  </si>
  <si>
    <t>Wieczorek Julia</t>
  </si>
  <si>
    <t>SP 6 Kraśnik</t>
  </si>
  <si>
    <t>SP 7 Świdnik</t>
  </si>
  <si>
    <t>Kozak Monika</t>
  </si>
  <si>
    <t>Bucior Aleksandra</t>
  </si>
  <si>
    <t>Pluskota Agnieszka</t>
  </si>
  <si>
    <t>Handiuk Aleksandra</t>
  </si>
  <si>
    <t>Lizak Aleksandra</t>
  </si>
  <si>
    <t>SP 9 Zamość</t>
  </si>
  <si>
    <t>SEKUŁA WIKTORIA</t>
  </si>
  <si>
    <t>ZARZYCKA WERONIKA</t>
  </si>
  <si>
    <t>MAJEWSKA MAŁGORZATA</t>
  </si>
  <si>
    <t>MADEJ KAROLINA</t>
  </si>
  <si>
    <t>BYCHAWSKA KLAUDIA</t>
  </si>
  <si>
    <t>BYCHAWSKA GABRIELA</t>
  </si>
  <si>
    <t>SP 43 Lublin</t>
  </si>
  <si>
    <t>Gawrońska Magdalena</t>
  </si>
  <si>
    <t>Bijak Alicja</t>
  </si>
  <si>
    <t>Kluczyńska Natalia</t>
  </si>
  <si>
    <t>Kochanowska Ola</t>
  </si>
  <si>
    <t>Bojarska Ewelina</t>
  </si>
  <si>
    <t>Mazurek Oktawia</t>
  </si>
  <si>
    <t>SP Niemce</t>
  </si>
  <si>
    <t>Lauryshyn Weronika</t>
  </si>
  <si>
    <t>Gajewska Julia</t>
  </si>
  <si>
    <t>Pitera Julia</t>
  </si>
  <si>
    <t>Płonkowska Zofia</t>
  </si>
  <si>
    <t>Dybek Natalia</t>
  </si>
  <si>
    <t>Bisko Anna</t>
  </si>
  <si>
    <t>Turkiewicz Martyna</t>
  </si>
  <si>
    <t>Mitura Emilia</t>
  </si>
  <si>
    <t>Kurowska Oliwia</t>
  </si>
  <si>
    <t>Mieśnik Iza</t>
  </si>
  <si>
    <t>Bednarz Julia</t>
  </si>
  <si>
    <t>Radzikowska Wiktoria</t>
  </si>
  <si>
    <t>Muzyka Natalia</t>
  </si>
  <si>
    <t>SP 5 Chełm</t>
  </si>
  <si>
    <t>LP</t>
  </si>
  <si>
    <t>rok</t>
  </si>
  <si>
    <t>Wynik końcowy</t>
  </si>
  <si>
    <t>M-sce</t>
  </si>
  <si>
    <r>
      <rPr>
        <sz val="16"/>
        <color theme="1"/>
        <rFont val="Czcionka tekstu podstawowego"/>
        <charset val="238"/>
      </rPr>
      <t>Protokół -</t>
    </r>
    <r>
      <rPr>
        <sz val="11"/>
        <color theme="1"/>
        <rFont val="Czcionka tekstu podstawowego"/>
        <family val="2"/>
        <charset val="238"/>
      </rPr>
      <t xml:space="preserve"> Konkurencja........................................................................................................data......................</t>
    </r>
  </si>
  <si>
    <t>Nazwa zawodów.....................................................................................................................Miejsce....................</t>
  </si>
  <si>
    <t>Podpis</t>
  </si>
  <si>
    <t>Sędzia Główny .........................................  ...................... Notujący wynik ........................................  ...................</t>
  </si>
  <si>
    <t>Uwagi</t>
  </si>
  <si>
    <t>Lp. (Tor)</t>
  </si>
  <si>
    <t>SP 1 Puławy</t>
  </si>
  <si>
    <t>Szymanek Natalia</t>
  </si>
  <si>
    <t>Gierczak Daria</t>
  </si>
  <si>
    <t>Patkowska Kaja</t>
  </si>
  <si>
    <t>Skoczek Katarzyna</t>
  </si>
  <si>
    <t>Czajka Jowita</t>
  </si>
  <si>
    <t>Swatek Iza</t>
  </si>
  <si>
    <t>SP 4 Lublin</t>
  </si>
  <si>
    <t>Kaczmarek Julia</t>
  </si>
  <si>
    <t>Orlikowska Justyna</t>
  </si>
  <si>
    <t>Dudek Małgorzata</t>
  </si>
  <si>
    <t>Burdan Oliwia</t>
  </si>
  <si>
    <t>Duszak Monika</t>
  </si>
  <si>
    <t>Stefanowska Paulina</t>
  </si>
  <si>
    <t>SP 5 Łuków</t>
  </si>
  <si>
    <t>Bocian Dagmara</t>
  </si>
  <si>
    <t>Pogonowska Natalia</t>
  </si>
  <si>
    <t>Wojtalik Julia</t>
  </si>
  <si>
    <t>Marek Julia</t>
  </si>
  <si>
    <t>Wysokińska Klaudia</t>
  </si>
  <si>
    <t>Kopeć Aleksandra</t>
  </si>
  <si>
    <t>Gumiela Patrycja</t>
  </si>
  <si>
    <t>Kamirska Kamila</t>
  </si>
  <si>
    <t>Biała Ewa</t>
  </si>
  <si>
    <t>Ząbek Kalina</t>
  </si>
  <si>
    <t>Nowicka Daria</t>
  </si>
  <si>
    <t>Wosiek Martyna</t>
  </si>
  <si>
    <t>Jachowicz Katarzyna</t>
  </si>
  <si>
    <t>Kalinowska Zuzanna</t>
  </si>
  <si>
    <t>REZ.</t>
  </si>
  <si>
    <t>Wójtowicz Aleksandra</t>
  </si>
  <si>
    <t>Kozdra Patrycja</t>
  </si>
  <si>
    <t>Berezecka Anna</t>
  </si>
  <si>
    <t>Dzida Martyna</t>
  </si>
  <si>
    <t>Wójcik Gabriela</t>
  </si>
  <si>
    <t>Ostasz Angelika</t>
  </si>
  <si>
    <t>SP 2 Tomaszów Lub</t>
  </si>
  <si>
    <r>
      <rPr>
        <sz val="16"/>
        <color theme="3" tint="-0.249977111117893"/>
        <rFont val="Czcionka tekstu podstawowego"/>
        <charset val="238"/>
      </rPr>
      <t>Protokół -</t>
    </r>
    <r>
      <rPr>
        <sz val="11"/>
        <color theme="3" tint="-0.249977111117893"/>
        <rFont val="Czcionka tekstu podstawowego"/>
        <charset val="238"/>
      </rPr>
      <t xml:space="preserve"> Konkurencja........................................................................................................data......................</t>
    </r>
  </si>
  <si>
    <t>Klasyfikacja końcowa czwórboju dziewcząt</t>
  </si>
  <si>
    <t>SP 2 Tomaszów Lubelski</t>
  </si>
  <si>
    <t>Jarecka</t>
  </si>
  <si>
    <t>Izabela</t>
  </si>
  <si>
    <t>Kata</t>
  </si>
  <si>
    <t>Magdalena</t>
  </si>
  <si>
    <t>Korzeń</t>
  </si>
  <si>
    <t>Maja</t>
  </si>
  <si>
    <t>Krawczyk</t>
  </si>
  <si>
    <t>Julia</t>
  </si>
  <si>
    <t>Piechnik</t>
  </si>
  <si>
    <t>Zuzanna</t>
  </si>
  <si>
    <t>Wawrzusiszyn</t>
  </si>
  <si>
    <t>Kaja</t>
  </si>
  <si>
    <t>2005</t>
  </si>
  <si>
    <t>SP 3 Tomaszów Lubelski</t>
  </si>
  <si>
    <t>Łysko</t>
  </si>
  <si>
    <t>Weronika</t>
  </si>
  <si>
    <t>Fus</t>
  </si>
  <si>
    <t>Joanna</t>
  </si>
  <si>
    <t>Ujma</t>
  </si>
  <si>
    <t>Karolina</t>
  </si>
  <si>
    <t>Martyna</t>
  </si>
  <si>
    <t>Dąbrowska</t>
  </si>
  <si>
    <t xml:space="preserve">Imię </t>
  </si>
  <si>
    <t>SP 3 Biała Podlaska</t>
  </si>
  <si>
    <t>Król</t>
  </si>
  <si>
    <t>Chalimoniuk</t>
  </si>
  <si>
    <t>Klaudia</t>
  </si>
  <si>
    <t>Potykanowicz</t>
  </si>
  <si>
    <t>Lech</t>
  </si>
  <si>
    <t>Katarzyna</t>
  </si>
  <si>
    <t>Krasa</t>
  </si>
  <si>
    <t>Oliwia</t>
  </si>
  <si>
    <t>Kosidło</t>
  </si>
  <si>
    <t>Dorota</t>
  </si>
  <si>
    <t>Gałan</t>
  </si>
  <si>
    <t>Marianna</t>
  </si>
  <si>
    <t>Kuniewicz</t>
  </si>
  <si>
    <t>Anita</t>
  </si>
  <si>
    <t>Sitkowska</t>
  </si>
  <si>
    <t>Nadia</t>
  </si>
  <si>
    <t>Stępień</t>
  </si>
  <si>
    <t>Wiktoria</t>
  </si>
  <si>
    <t>Rębacz</t>
  </si>
  <si>
    <t xml:space="preserve">Szukała </t>
  </si>
  <si>
    <t>Natalia</t>
  </si>
  <si>
    <t>Bielak</t>
  </si>
  <si>
    <t>Bielecka</t>
  </si>
  <si>
    <t>Dejko</t>
  </si>
  <si>
    <t>Amelia</t>
  </si>
  <si>
    <t>Klembowska</t>
  </si>
  <si>
    <t>Michna</t>
  </si>
  <si>
    <t>Liszka</t>
  </si>
  <si>
    <t>PSP Janów Lubelski</t>
  </si>
  <si>
    <t>Ligaj</t>
  </si>
  <si>
    <t>Sirko</t>
  </si>
  <si>
    <t>Sajdak</t>
  </si>
  <si>
    <t>Tyra</t>
  </si>
  <si>
    <t>Agata</t>
  </si>
  <si>
    <t>Wydra</t>
  </si>
  <si>
    <t>Aleksandra</t>
  </si>
  <si>
    <t>SP 7 Chełm</t>
  </si>
  <si>
    <t>Gajosz</t>
  </si>
  <si>
    <t>Ciepałowicz</t>
  </si>
  <si>
    <t>Ewa</t>
  </si>
  <si>
    <t>Swatek</t>
  </si>
  <si>
    <t>SP 6 Puławy</t>
  </si>
  <si>
    <t>Jasik</t>
  </si>
  <si>
    <t>Nikola</t>
  </si>
  <si>
    <t>Wójcik</t>
  </si>
  <si>
    <t>Krzyżanowska</t>
  </si>
  <si>
    <t>Paula</t>
  </si>
  <si>
    <t>Cisłak</t>
  </si>
  <si>
    <t>Sandra</t>
  </si>
  <si>
    <t>Komorek</t>
  </si>
  <si>
    <t>Rogalska</t>
  </si>
  <si>
    <t>SP Wisznice</t>
  </si>
  <si>
    <t>Osipiuk</t>
  </si>
  <si>
    <t>Kieruczenko</t>
  </si>
  <si>
    <t>Zawadzka</t>
  </si>
  <si>
    <t>Emilia</t>
  </si>
  <si>
    <t>Jańczuk</t>
  </si>
  <si>
    <t>Brodzka</t>
  </si>
  <si>
    <t>Łucja</t>
  </si>
  <si>
    <t>PSP 2 Kraśnik</t>
  </si>
  <si>
    <t>Kurlej</t>
  </si>
  <si>
    <t>Brzustowska</t>
  </si>
  <si>
    <t>Markowska</t>
  </si>
  <si>
    <t>Klepacz</t>
  </si>
  <si>
    <t>Gołębiowska</t>
  </si>
  <si>
    <t>Kopiwoda</t>
  </si>
  <si>
    <t>SP 29 Lublin</t>
  </si>
  <si>
    <t>Ciećko</t>
  </si>
  <si>
    <t>Patrycja</t>
  </si>
  <si>
    <t>Bieniek</t>
  </si>
  <si>
    <t>Wawrzonek</t>
  </si>
  <si>
    <t>Sidorowska</t>
  </si>
  <si>
    <t>Eliza</t>
  </si>
  <si>
    <t>Gaweł</t>
  </si>
  <si>
    <t>Gabriela</t>
  </si>
  <si>
    <t>Zaremba</t>
  </si>
  <si>
    <t>Anna</t>
  </si>
  <si>
    <t>SP Józefów nad Wisłą</t>
  </si>
  <si>
    <t>Kłudka</t>
  </si>
  <si>
    <t>Kobiałka</t>
  </si>
  <si>
    <t>Janiszewska</t>
  </si>
  <si>
    <t>Krukowicz</t>
  </si>
  <si>
    <t>Jagoda</t>
  </si>
  <si>
    <t>Kułaga</t>
  </si>
  <si>
    <t>Bisko</t>
  </si>
  <si>
    <t>Piecyk</t>
  </si>
  <si>
    <t>Wiśniewska</t>
  </si>
  <si>
    <t>Hypiak</t>
  </si>
  <si>
    <t>Hanna</t>
  </si>
  <si>
    <t>Lewińska</t>
  </si>
</sst>
</file>

<file path=xl/styles.xml><?xml version="1.0" encoding="utf-8"?>
<styleSheet xmlns="http://schemas.openxmlformats.org/spreadsheetml/2006/main">
  <numFmts count="1">
    <numFmt numFmtId="164" formatCode="mm:ss.00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0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sz val="11"/>
      <color theme="1"/>
      <name val="Calibri"/>
      <family val="2"/>
      <charset val="238"/>
    </font>
    <font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3" tint="-0.249977111117893"/>
      <name val="Czcionka tekstu podstawowego"/>
      <charset val="238"/>
    </font>
    <font>
      <sz val="16"/>
      <color theme="3" tint="-0.249977111117893"/>
      <name val="Czcionka tekstu podstawowego"/>
      <charset val="238"/>
    </font>
    <font>
      <sz val="9"/>
      <color theme="3" tint="-0.249977111117893"/>
      <name val="Czcionka tekstu podstawowego"/>
      <charset val="238"/>
    </font>
    <font>
      <sz val="12"/>
      <color theme="3" tint="-0.249977111117893"/>
      <name val="Czcionka tekstu podstawowego"/>
      <charset val="238"/>
    </font>
    <font>
      <sz val="11"/>
      <color theme="3" tint="-0.249977111117893"/>
      <name val="Czcionka tekstu podstawowego"/>
      <family val="2"/>
      <charset val="238"/>
    </font>
    <font>
      <sz val="9"/>
      <color theme="3" tint="-0.249977111117893"/>
      <name val="Czcionka tekstu podstawowego"/>
      <family val="2"/>
      <charset val="238"/>
    </font>
    <font>
      <sz val="12"/>
      <color theme="3" tint="-0.249977111117893"/>
      <name val="Czcionka tekstu podstawowego"/>
      <family val="2"/>
      <charset val="238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36">
    <xf numFmtId="0" fontId="0" fillId="0" borderId="0" xfId="0"/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Border="1"/>
    <xf numFmtId="164" fontId="0" fillId="0" borderId="0" xfId="0" applyNumberFormat="1"/>
    <xf numFmtId="164" fontId="6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" fillId="2" borderId="0" xfId="2"/>
    <xf numFmtId="0" fontId="2" fillId="0" borderId="1" xfId="1"/>
    <xf numFmtId="0" fontId="2" fillId="2" borderId="1" xfId="1" applyFill="1"/>
    <xf numFmtId="0" fontId="2" fillId="0" borderId="1" xfId="1" applyAlignme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0" fillId="4" borderId="0" xfId="0" applyFont="1" applyFill="1"/>
    <xf numFmtId="0" fontId="2" fillId="4" borderId="1" xfId="1" applyFill="1"/>
    <xf numFmtId="0" fontId="0" fillId="0" borderId="4" xfId="0" applyBorder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Border="1"/>
    <xf numFmtId="0" fontId="8" fillId="0" borderId="0" xfId="0" applyFont="1" applyBorder="1" applyAlignment="1">
      <alignment wrapText="1"/>
    </xf>
    <xf numFmtId="0" fontId="16" fillId="0" borderId="4" xfId="0" applyFont="1" applyBorder="1"/>
    <xf numFmtId="0" fontId="0" fillId="0" borderId="4" xfId="0" applyBorder="1" applyAlignment="1">
      <alignment wrapText="1"/>
    </xf>
    <xf numFmtId="0" fontId="16" fillId="0" borderId="4" xfId="0" applyFont="1" applyFill="1" applyBorder="1"/>
    <xf numFmtId="0" fontId="17" fillId="0" borderId="0" xfId="0" applyFont="1" applyAlignment="1">
      <alignment horizontal="right"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textRotation="90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wrapText="1"/>
    </xf>
    <xf numFmtId="0" fontId="17" fillId="0" borderId="0" xfId="0" applyFont="1" applyAlignment="1">
      <alignment vertical="top"/>
    </xf>
    <xf numFmtId="0" fontId="0" fillId="0" borderId="0" xfId="0" applyAlignment="1"/>
    <xf numFmtId="0" fontId="0" fillId="0" borderId="6" xfId="0" applyBorder="1" applyAlignment="1">
      <alignment vertical="center"/>
    </xf>
    <xf numFmtId="0" fontId="13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18" fillId="0" borderId="0" xfId="0" applyFont="1"/>
    <xf numFmtId="0" fontId="20" fillId="0" borderId="0" xfId="0" applyFont="1" applyAlignment="1">
      <alignment horizontal="right" vertical="top"/>
    </xf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textRotation="90"/>
    </xf>
    <xf numFmtId="0" fontId="21" fillId="0" borderId="14" xfId="0" applyFont="1" applyBorder="1"/>
    <xf numFmtId="0" fontId="18" fillId="0" borderId="14" xfId="0" applyFont="1" applyBorder="1" applyAlignment="1">
      <alignment wrapText="1"/>
    </xf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1" fillId="0" borderId="4" xfId="0" applyFont="1" applyBorder="1"/>
    <xf numFmtId="0" fontId="18" fillId="0" borderId="4" xfId="0" applyFont="1" applyBorder="1" applyAlignment="1">
      <alignment wrapText="1"/>
    </xf>
    <xf numFmtId="0" fontId="18" fillId="0" borderId="4" xfId="0" applyFont="1" applyBorder="1"/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/>
    <xf numFmtId="0" fontId="18" fillId="0" borderId="11" xfId="0" applyFont="1" applyBorder="1"/>
    <xf numFmtId="0" fontId="18" fillId="0" borderId="10" xfId="0" applyFont="1" applyBorder="1"/>
    <xf numFmtId="0" fontId="21" fillId="0" borderId="4" xfId="0" applyFont="1" applyFill="1" applyBorder="1"/>
    <xf numFmtId="0" fontId="18" fillId="0" borderId="12" xfId="0" applyFont="1" applyBorder="1"/>
    <xf numFmtId="0" fontId="22" fillId="0" borderId="0" xfId="0" applyFont="1"/>
    <xf numFmtId="0" fontId="23" fillId="0" borderId="0" xfId="0" applyFont="1" applyAlignment="1">
      <alignment horizontal="right" vertical="top"/>
    </xf>
    <xf numFmtId="0" fontId="22" fillId="0" borderId="13" xfId="0" applyFont="1" applyBorder="1"/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textRotation="90"/>
    </xf>
    <xf numFmtId="0" fontId="24" fillId="0" borderId="14" xfId="0" applyFont="1" applyBorder="1"/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24" fillId="0" borderId="4" xfId="0" applyFont="1" applyBorder="1"/>
    <xf numFmtId="0" fontId="22" fillId="0" borderId="4" xfId="0" applyFont="1" applyBorder="1"/>
    <xf numFmtId="0" fontId="22" fillId="0" borderId="8" xfId="0" applyFont="1" applyBorder="1"/>
    <xf numFmtId="0" fontId="22" fillId="0" borderId="9" xfId="0" applyFont="1" applyBorder="1"/>
    <xf numFmtId="0" fontId="22" fillId="0" borderId="11" xfId="0" applyFont="1" applyBorder="1"/>
    <xf numFmtId="0" fontId="22" fillId="0" borderId="10" xfId="0" applyFont="1" applyBorder="1"/>
    <xf numFmtId="0" fontId="22" fillId="0" borderId="7" xfId="0" applyFont="1" applyBorder="1"/>
    <xf numFmtId="0" fontId="22" fillId="0" borderId="4" xfId="0" applyFont="1" applyBorder="1" applyAlignment="1">
      <alignment wrapText="1"/>
    </xf>
    <xf numFmtId="0" fontId="24" fillId="0" borderId="4" xfId="0" applyFont="1" applyFill="1" applyBorder="1"/>
    <xf numFmtId="0" fontId="22" fillId="0" borderId="12" xfId="0" applyFont="1" applyBorder="1"/>
    <xf numFmtId="0" fontId="0" fillId="0" borderId="0" xfId="0" applyFill="1"/>
    <xf numFmtId="0" fontId="1" fillId="0" borderId="0" xfId="2" applyFill="1"/>
    <xf numFmtId="164" fontId="0" fillId="0" borderId="0" xfId="0" applyNumberFormat="1" applyFill="1"/>
    <xf numFmtId="0" fontId="10" fillId="0" borderId="0" xfId="0" applyFont="1" applyFill="1"/>
    <xf numFmtId="49" fontId="2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1" applyAlignment="1">
      <alignment horizontal="center"/>
    </xf>
    <xf numFmtId="0" fontId="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</cellXfs>
  <cellStyles count="3">
    <cellStyle name="20% - akcent 1" xfId="2" builtinId="30"/>
    <cellStyle name="Normalny" xfId="0" builtinId="0"/>
    <cellStyle name="Suma" xfId="1" builtinId="25"/>
  </cellStyles>
  <dxfs count="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B4:C17" totalsRowShown="0">
  <autoFilter ref="B4:C17"/>
  <sortState ref="B5:C17">
    <sortCondition descending="1" ref="C5:C17"/>
  </sortState>
  <tableColumns count="2">
    <tableColumn id="1" name="Szkoła" dataDxfId="1"/>
    <tableColumn id="2" name="Pk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opLeftCell="A175" workbookViewId="0">
      <selection activeCell="E70" sqref="E70"/>
    </sheetView>
  </sheetViews>
  <sheetFormatPr defaultRowHeight="14.25"/>
  <sheetData>
    <row r="2" spans="1:9">
      <c r="A2" s="119" t="s">
        <v>0</v>
      </c>
      <c r="B2" s="119" t="s">
        <v>1</v>
      </c>
      <c r="C2" s="119" t="s">
        <v>2</v>
      </c>
      <c r="D2" s="119" t="s">
        <v>3</v>
      </c>
      <c r="E2" s="119" t="s">
        <v>4</v>
      </c>
      <c r="F2" s="119" t="s">
        <v>5</v>
      </c>
      <c r="G2" s="119" t="s">
        <v>6</v>
      </c>
      <c r="H2" s="119" t="s">
        <v>0</v>
      </c>
    </row>
    <row r="3" spans="1:9">
      <c r="A3" s="120"/>
      <c r="B3" s="120"/>
      <c r="C3" s="120"/>
      <c r="D3" s="120"/>
      <c r="E3" s="120"/>
      <c r="F3" s="120"/>
      <c r="G3" s="120"/>
      <c r="H3" s="120"/>
    </row>
    <row r="4" spans="1:9" ht="24">
      <c r="A4" s="1" t="s">
        <v>7</v>
      </c>
      <c r="B4" s="1" t="s">
        <v>8</v>
      </c>
      <c r="C4" s="1" t="s">
        <v>9</v>
      </c>
      <c r="D4" s="2" t="s">
        <v>10</v>
      </c>
      <c r="E4" s="1" t="s">
        <v>11</v>
      </c>
      <c r="F4" s="1" t="s">
        <v>12</v>
      </c>
      <c r="G4" s="1" t="s">
        <v>13</v>
      </c>
      <c r="H4" s="1" t="s">
        <v>7</v>
      </c>
    </row>
    <row r="5" spans="1:9">
      <c r="A5" s="3">
        <v>200</v>
      </c>
      <c r="B5" s="4">
        <v>7.38</v>
      </c>
      <c r="C5" s="4" t="s">
        <v>14</v>
      </c>
      <c r="D5" s="7">
        <v>1.0660879629629629E-3</v>
      </c>
      <c r="E5" s="4">
        <v>1.79</v>
      </c>
      <c r="F5" s="4">
        <v>5.93</v>
      </c>
      <c r="G5" s="4">
        <v>77</v>
      </c>
      <c r="H5" s="3">
        <v>200</v>
      </c>
      <c r="I5" s="6"/>
    </row>
    <row r="6" spans="1:9">
      <c r="A6" s="3">
        <v>199</v>
      </c>
      <c r="B6" s="4">
        <v>7.39</v>
      </c>
      <c r="C6" s="4"/>
      <c r="D6" s="7">
        <v>1.0681712962962964E-3</v>
      </c>
      <c r="E6" s="4">
        <v>1.78</v>
      </c>
      <c r="F6" s="4">
        <v>5.91</v>
      </c>
      <c r="G6" s="4">
        <v>76.5</v>
      </c>
      <c r="H6" s="3">
        <v>199</v>
      </c>
    </row>
    <row r="7" spans="1:9">
      <c r="A7" s="3">
        <v>198</v>
      </c>
      <c r="B7" s="4">
        <v>7.4</v>
      </c>
      <c r="C7" s="4"/>
      <c r="D7" s="7">
        <v>1.0703703703703702E-3</v>
      </c>
      <c r="E7" s="4">
        <v>1.77</v>
      </c>
      <c r="F7" s="4">
        <v>5.9</v>
      </c>
      <c r="G7" s="4"/>
      <c r="H7" s="3">
        <v>198</v>
      </c>
    </row>
    <row r="8" spans="1:9">
      <c r="A8" s="3">
        <v>197</v>
      </c>
      <c r="B8" s="4">
        <v>7.42</v>
      </c>
      <c r="C8" s="4"/>
      <c r="D8" s="7">
        <v>1.0725694444444444E-3</v>
      </c>
      <c r="E8" s="4"/>
      <c r="F8" s="4">
        <v>5.88</v>
      </c>
      <c r="G8" s="4">
        <v>76</v>
      </c>
      <c r="H8" s="3">
        <v>197</v>
      </c>
    </row>
    <row r="9" spans="1:9">
      <c r="A9" s="3">
        <v>196</v>
      </c>
      <c r="B9" s="4">
        <v>7.43</v>
      </c>
      <c r="C9" s="4"/>
      <c r="D9" s="7">
        <v>1.0747685185185185E-3</v>
      </c>
      <c r="E9" s="4">
        <v>1.76</v>
      </c>
      <c r="F9" s="4">
        <v>5.87</v>
      </c>
      <c r="G9" s="4"/>
      <c r="H9" s="3">
        <v>196</v>
      </c>
    </row>
    <row r="10" spans="1:9">
      <c r="A10" s="3">
        <v>195</v>
      </c>
      <c r="B10" s="4">
        <v>7.44</v>
      </c>
      <c r="C10" s="4" t="s">
        <v>15</v>
      </c>
      <c r="D10" s="7">
        <v>1.0769675925925927E-3</v>
      </c>
      <c r="E10" s="4"/>
      <c r="F10" s="4">
        <v>5.85</v>
      </c>
      <c r="G10" s="4">
        <v>75.5</v>
      </c>
      <c r="H10" s="3">
        <v>195</v>
      </c>
    </row>
    <row r="11" spans="1:9">
      <c r="A11" s="3">
        <v>194</v>
      </c>
      <c r="B11" s="4">
        <v>7.46</v>
      </c>
      <c r="C11" s="4"/>
      <c r="D11" s="7">
        <v>1.0791666666666666E-3</v>
      </c>
      <c r="E11" s="4">
        <v>1.75</v>
      </c>
      <c r="F11" s="4">
        <v>5.84</v>
      </c>
      <c r="G11" s="4"/>
      <c r="H11" s="3">
        <v>194</v>
      </c>
    </row>
    <row r="12" spans="1:9">
      <c r="A12" s="3">
        <v>193</v>
      </c>
      <c r="B12" s="4">
        <v>7.47</v>
      </c>
      <c r="C12" s="4"/>
      <c r="D12" s="7">
        <v>1.0813657407407408E-3</v>
      </c>
      <c r="E12" s="4"/>
      <c r="F12" s="4">
        <v>5.83</v>
      </c>
      <c r="G12" s="4">
        <v>75</v>
      </c>
      <c r="H12" s="3">
        <v>193</v>
      </c>
    </row>
    <row r="13" spans="1:9">
      <c r="A13" s="3">
        <v>192</v>
      </c>
      <c r="B13" s="4">
        <v>7.48</v>
      </c>
      <c r="C13" s="4"/>
      <c r="D13" s="7">
        <v>1.0835648148148148E-3</v>
      </c>
      <c r="E13" s="4">
        <v>1.74</v>
      </c>
      <c r="F13" s="4">
        <v>5.81</v>
      </c>
      <c r="G13" s="4">
        <v>74.5</v>
      </c>
      <c r="H13" s="3">
        <v>192</v>
      </c>
    </row>
    <row r="14" spans="1:9">
      <c r="A14" s="3">
        <v>191</v>
      </c>
      <c r="B14" s="4">
        <v>7.5</v>
      </c>
      <c r="C14" s="4"/>
      <c r="D14" s="7">
        <v>1.0857638888888889E-3</v>
      </c>
      <c r="E14" s="4"/>
      <c r="F14" s="4">
        <v>5.8</v>
      </c>
      <c r="G14" s="4"/>
      <c r="H14" s="3">
        <v>191</v>
      </c>
    </row>
    <row r="15" spans="1:9">
      <c r="A15" s="3">
        <v>190</v>
      </c>
      <c r="B15" s="4">
        <v>7.51</v>
      </c>
      <c r="C15" s="4"/>
      <c r="D15" s="7">
        <v>1.0879629629629629E-3</v>
      </c>
      <c r="E15" s="4"/>
      <c r="F15" s="4">
        <v>5.78</v>
      </c>
      <c r="G15" s="4">
        <v>74</v>
      </c>
      <c r="H15" s="3">
        <v>190</v>
      </c>
    </row>
    <row r="16" spans="1:9">
      <c r="A16" s="3">
        <v>189</v>
      </c>
      <c r="B16" s="4">
        <v>7.52</v>
      </c>
      <c r="C16" s="4"/>
      <c r="D16" s="7">
        <v>1.0901620370370371E-3</v>
      </c>
      <c r="E16" s="4">
        <v>1.73</v>
      </c>
      <c r="F16" s="4">
        <v>5.77</v>
      </c>
      <c r="G16" s="4"/>
      <c r="H16" s="3">
        <v>189</v>
      </c>
    </row>
    <row r="17" spans="1:8">
      <c r="A17" s="3">
        <v>188</v>
      </c>
      <c r="B17" s="4">
        <v>7.54</v>
      </c>
      <c r="C17" s="4"/>
      <c r="D17" s="7">
        <v>1.0924768518518521E-3</v>
      </c>
      <c r="E17" s="4"/>
      <c r="F17" s="4">
        <v>5.76</v>
      </c>
      <c r="G17" s="4">
        <v>73.5</v>
      </c>
      <c r="H17" s="3">
        <v>188</v>
      </c>
    </row>
    <row r="18" spans="1:8">
      <c r="A18" s="3">
        <v>187</v>
      </c>
      <c r="B18" s="4">
        <v>7.55</v>
      </c>
      <c r="C18" s="4" t="s">
        <v>16</v>
      </c>
      <c r="D18" s="7">
        <v>1.0946759259259258E-3</v>
      </c>
      <c r="E18" s="4">
        <v>1.72</v>
      </c>
      <c r="F18" s="4">
        <v>5.74</v>
      </c>
      <c r="G18" s="4"/>
      <c r="H18" s="3">
        <v>187</v>
      </c>
    </row>
    <row r="19" spans="1:8">
      <c r="A19" s="3">
        <v>186</v>
      </c>
      <c r="B19" s="4">
        <v>7.56</v>
      </c>
      <c r="C19" s="4"/>
      <c r="D19" s="7">
        <v>1.096875E-3</v>
      </c>
      <c r="E19" s="4"/>
      <c r="F19" s="4">
        <v>5.73</v>
      </c>
      <c r="G19" s="4">
        <v>73</v>
      </c>
      <c r="H19" s="3">
        <v>186</v>
      </c>
    </row>
    <row r="20" spans="1:8">
      <c r="A20" s="3">
        <v>185</v>
      </c>
      <c r="B20" s="4">
        <v>7.58</v>
      </c>
      <c r="C20" s="4"/>
      <c r="D20" s="7">
        <v>1.0991898148148148E-3</v>
      </c>
      <c r="E20" s="4">
        <v>1.71</v>
      </c>
      <c r="F20" s="4">
        <v>5.71</v>
      </c>
      <c r="G20" s="4">
        <v>72.5</v>
      </c>
      <c r="H20" s="3">
        <v>185</v>
      </c>
    </row>
    <row r="21" spans="1:8">
      <c r="A21" s="3">
        <v>184</v>
      </c>
      <c r="B21" s="4">
        <v>7.59</v>
      </c>
      <c r="C21" s="4"/>
      <c r="D21" s="7">
        <v>1.1015046296296296E-3</v>
      </c>
      <c r="E21" s="4"/>
      <c r="F21" s="4">
        <v>5.7</v>
      </c>
      <c r="G21" s="4"/>
      <c r="H21" s="3">
        <v>184</v>
      </c>
    </row>
    <row r="22" spans="1:8">
      <c r="A22" s="3">
        <v>183</v>
      </c>
      <c r="B22" s="4">
        <v>7.6</v>
      </c>
      <c r="C22" s="4"/>
      <c r="D22" s="7">
        <v>1.1037037037037037E-3</v>
      </c>
      <c r="E22" s="4">
        <v>1.7</v>
      </c>
      <c r="F22" s="4">
        <v>5.68</v>
      </c>
      <c r="G22" s="4">
        <v>72</v>
      </c>
      <c r="H22" s="3">
        <v>183</v>
      </c>
    </row>
    <row r="23" spans="1:8">
      <c r="A23" s="3">
        <v>182</v>
      </c>
      <c r="B23" s="4">
        <v>7.61</v>
      </c>
      <c r="C23" s="4"/>
      <c r="D23" s="7">
        <v>1.1060185185185185E-3</v>
      </c>
      <c r="E23" s="4"/>
      <c r="F23" s="4">
        <v>5.67</v>
      </c>
      <c r="G23" s="4"/>
      <c r="H23" s="3">
        <v>182</v>
      </c>
    </row>
    <row r="24" spans="1:8">
      <c r="A24" s="3">
        <v>181</v>
      </c>
      <c r="B24" s="4">
        <v>7.62</v>
      </c>
      <c r="C24" s="4"/>
      <c r="D24" s="7">
        <v>1.1083333333333333E-3</v>
      </c>
      <c r="E24" s="4">
        <v>1.69</v>
      </c>
      <c r="F24" s="4">
        <v>5.65</v>
      </c>
      <c r="G24" s="4">
        <v>71.5</v>
      </c>
      <c r="H24" s="3">
        <v>181</v>
      </c>
    </row>
    <row r="25" spans="1:8">
      <c r="A25" s="3">
        <v>180</v>
      </c>
      <c r="B25" s="4">
        <v>7.63</v>
      </c>
      <c r="C25" s="4" t="s">
        <v>17</v>
      </c>
      <c r="D25" s="7">
        <v>1.1105324074074075E-3</v>
      </c>
      <c r="E25" s="4"/>
      <c r="F25" s="4">
        <v>5.64</v>
      </c>
      <c r="G25" s="4">
        <v>71</v>
      </c>
      <c r="H25" s="3">
        <v>180</v>
      </c>
    </row>
    <row r="26" spans="1:8">
      <c r="A26" s="3">
        <v>179</v>
      </c>
      <c r="B26" s="4">
        <v>7.64</v>
      </c>
      <c r="C26" s="4"/>
      <c r="D26" s="7">
        <v>1.1128472222222223E-3</v>
      </c>
      <c r="E26" s="4">
        <v>1.68</v>
      </c>
      <c r="F26" s="4">
        <v>5.63</v>
      </c>
      <c r="G26" s="4"/>
      <c r="H26" s="3">
        <v>179</v>
      </c>
    </row>
    <row r="27" spans="1:8">
      <c r="A27" s="3">
        <v>178</v>
      </c>
      <c r="B27" s="4">
        <v>7.65</v>
      </c>
      <c r="C27" s="4"/>
      <c r="D27" s="7">
        <v>1.1151620370370371E-3</v>
      </c>
      <c r="E27" s="4"/>
      <c r="F27" s="4">
        <v>5.61</v>
      </c>
      <c r="G27" s="4">
        <v>70.5</v>
      </c>
      <c r="H27" s="3">
        <v>178</v>
      </c>
    </row>
    <row r="28" spans="1:8">
      <c r="A28" s="3">
        <v>177</v>
      </c>
      <c r="B28" s="4">
        <v>7.66</v>
      </c>
      <c r="C28" s="4"/>
      <c r="D28" s="7">
        <v>1.1174768518518519E-3</v>
      </c>
      <c r="E28" s="4">
        <v>1.67</v>
      </c>
      <c r="F28" s="4">
        <v>5.6</v>
      </c>
      <c r="G28" s="4"/>
      <c r="H28" s="3">
        <v>177</v>
      </c>
    </row>
    <row r="29" spans="1:8">
      <c r="A29" s="3">
        <v>176</v>
      </c>
      <c r="B29" s="4">
        <v>7.67</v>
      </c>
      <c r="C29" s="4"/>
      <c r="D29" s="7">
        <v>1.1197916666666667E-3</v>
      </c>
      <c r="E29" s="4"/>
      <c r="F29" s="4">
        <v>5.58</v>
      </c>
      <c r="G29" s="4">
        <v>70</v>
      </c>
      <c r="H29" s="3">
        <v>176</v>
      </c>
    </row>
    <row r="30" spans="1:8">
      <c r="A30" s="3">
        <v>175</v>
      </c>
      <c r="B30" s="4">
        <v>7.68</v>
      </c>
      <c r="C30" s="4"/>
      <c r="D30" s="7">
        <v>1.1221064814814815E-3</v>
      </c>
      <c r="E30" s="4"/>
      <c r="F30" s="4">
        <v>5.57</v>
      </c>
      <c r="G30" s="4">
        <v>69.5</v>
      </c>
      <c r="H30" s="3">
        <v>175</v>
      </c>
    </row>
    <row r="31" spans="1:8">
      <c r="A31" s="3">
        <v>174</v>
      </c>
      <c r="B31" s="4">
        <v>7.69</v>
      </c>
      <c r="C31" s="4"/>
      <c r="D31" s="7">
        <v>1.124537037037037E-3</v>
      </c>
      <c r="E31" s="4">
        <v>1.66</v>
      </c>
      <c r="F31" s="4">
        <v>5.55</v>
      </c>
      <c r="G31" s="4"/>
      <c r="H31" s="3">
        <v>174</v>
      </c>
    </row>
    <row r="32" spans="1:8">
      <c r="A32" s="3">
        <v>173</v>
      </c>
      <c r="B32" s="4">
        <v>7.7</v>
      </c>
      <c r="C32" s="5"/>
      <c r="D32" s="7">
        <v>1.1268518518518518E-3</v>
      </c>
      <c r="E32" s="4"/>
      <c r="F32" s="4">
        <v>5.54</v>
      </c>
      <c r="G32" s="4">
        <v>69</v>
      </c>
      <c r="H32" s="3">
        <v>173</v>
      </c>
    </row>
    <row r="33" spans="1:8">
      <c r="A33" s="3">
        <v>172</v>
      </c>
      <c r="B33" s="4">
        <v>7.71</v>
      </c>
      <c r="C33" s="4"/>
      <c r="D33" s="7">
        <v>1.1291666666666666E-3</v>
      </c>
      <c r="E33" s="4">
        <v>1.65</v>
      </c>
      <c r="F33" s="4">
        <v>5.52</v>
      </c>
      <c r="G33" s="4"/>
      <c r="H33" s="3">
        <v>172</v>
      </c>
    </row>
    <row r="34" spans="1:8">
      <c r="A34" s="3">
        <v>171</v>
      </c>
      <c r="B34" s="4">
        <v>7.72</v>
      </c>
      <c r="C34" s="4"/>
      <c r="D34" s="7">
        <v>1.1315972222222224E-3</v>
      </c>
      <c r="E34" s="4"/>
      <c r="F34" s="4">
        <v>5.51</v>
      </c>
      <c r="G34" s="4">
        <v>68.5</v>
      </c>
      <c r="H34" s="3">
        <v>171</v>
      </c>
    </row>
    <row r="35" spans="1:8">
      <c r="A35" s="3">
        <v>170</v>
      </c>
      <c r="B35" s="4">
        <v>7.73</v>
      </c>
      <c r="C35" s="4" t="s">
        <v>18</v>
      </c>
      <c r="D35" s="7">
        <v>1.133912037037037E-3</v>
      </c>
      <c r="E35" s="4">
        <v>1.64</v>
      </c>
      <c r="F35" s="4">
        <v>5.49</v>
      </c>
      <c r="G35" s="4">
        <v>68</v>
      </c>
      <c r="H35" s="3">
        <v>170</v>
      </c>
    </row>
    <row r="36" spans="1:8">
      <c r="A36" s="3">
        <v>169</v>
      </c>
      <c r="B36" s="4">
        <v>7.74</v>
      </c>
      <c r="C36" s="4"/>
      <c r="D36" s="7">
        <v>1.1363425925925927E-3</v>
      </c>
      <c r="E36" s="4"/>
      <c r="F36" s="4">
        <v>5.48</v>
      </c>
      <c r="G36" s="4"/>
      <c r="H36" s="3">
        <v>169</v>
      </c>
    </row>
    <row r="37" spans="1:8">
      <c r="A37" s="3">
        <v>168</v>
      </c>
      <c r="B37" s="4">
        <v>7.75</v>
      </c>
      <c r="C37" s="4"/>
      <c r="D37" s="7">
        <v>1.1395833333333334E-3</v>
      </c>
      <c r="E37" s="4">
        <v>1.63</v>
      </c>
      <c r="F37" s="4">
        <v>5.47</v>
      </c>
      <c r="G37" s="4">
        <v>67.5</v>
      </c>
      <c r="H37" s="3">
        <v>168</v>
      </c>
    </row>
    <row r="38" spans="1:8">
      <c r="A38" s="3">
        <v>167</v>
      </c>
      <c r="B38" s="4">
        <v>7.76</v>
      </c>
      <c r="C38" s="5"/>
      <c r="D38" s="7">
        <v>1.1428240740740741E-3</v>
      </c>
      <c r="E38" s="4"/>
      <c r="F38" s="4">
        <v>5.46</v>
      </c>
      <c r="G38" s="4"/>
      <c r="H38" s="3">
        <v>167</v>
      </c>
    </row>
    <row r="39" spans="1:8">
      <c r="A39" s="3">
        <v>166</v>
      </c>
      <c r="B39" s="4">
        <v>7.77</v>
      </c>
      <c r="C39" s="5"/>
      <c r="D39" s="7">
        <v>1.1456018518518519E-3</v>
      </c>
      <c r="E39" s="4">
        <v>1.62</v>
      </c>
      <c r="F39" s="4">
        <v>5.45</v>
      </c>
      <c r="G39" s="4">
        <v>67</v>
      </c>
      <c r="H39" s="3">
        <v>166</v>
      </c>
    </row>
    <row r="40" spans="1:8">
      <c r="A40" s="3">
        <v>165</v>
      </c>
      <c r="B40" s="4">
        <v>7.78</v>
      </c>
      <c r="C40" s="5"/>
      <c r="D40" s="7">
        <v>1.1488425925925926E-3</v>
      </c>
      <c r="E40" s="4"/>
      <c r="F40" s="4">
        <v>5.44</v>
      </c>
      <c r="G40" s="4"/>
      <c r="H40" s="3">
        <v>165</v>
      </c>
    </row>
    <row r="41" spans="1:8">
      <c r="A41" s="3">
        <v>164</v>
      </c>
      <c r="B41" s="4">
        <v>7.79</v>
      </c>
      <c r="C41" s="5"/>
      <c r="D41" s="7">
        <v>1.1520833333333333E-3</v>
      </c>
      <c r="E41" s="4">
        <v>1.61</v>
      </c>
      <c r="F41" s="4">
        <v>5.43</v>
      </c>
      <c r="G41" s="4">
        <v>66.5</v>
      </c>
      <c r="H41" s="3">
        <v>164</v>
      </c>
    </row>
    <row r="42" spans="1:8">
      <c r="A42" s="3">
        <v>163</v>
      </c>
      <c r="B42" s="4">
        <v>7.8</v>
      </c>
      <c r="C42" s="5"/>
      <c r="D42" s="7">
        <v>1.155324074074074E-3</v>
      </c>
      <c r="E42" s="4"/>
      <c r="F42" s="4">
        <v>5.42</v>
      </c>
      <c r="G42" s="4">
        <v>66</v>
      </c>
      <c r="H42" s="3">
        <v>163</v>
      </c>
    </row>
    <row r="43" spans="1:8">
      <c r="A43" s="3">
        <v>162</v>
      </c>
      <c r="B43" s="4">
        <v>7.81</v>
      </c>
      <c r="C43" s="5"/>
      <c r="D43" s="7">
        <v>1.158564814814815E-3</v>
      </c>
      <c r="E43" s="4">
        <v>1.6</v>
      </c>
      <c r="F43" s="4">
        <v>5.41</v>
      </c>
      <c r="G43" s="4"/>
      <c r="H43" s="3">
        <v>162</v>
      </c>
    </row>
    <row r="44" spans="1:8">
      <c r="A44" s="3">
        <v>161</v>
      </c>
      <c r="B44" s="4">
        <v>7.82</v>
      </c>
      <c r="C44" s="5"/>
      <c r="D44" s="7">
        <v>1.1618055555555555E-3</v>
      </c>
      <c r="E44" s="4"/>
      <c r="F44" s="4">
        <v>5.39</v>
      </c>
      <c r="G44" s="4">
        <v>65.5</v>
      </c>
      <c r="H44" s="3">
        <v>161</v>
      </c>
    </row>
    <row r="45" spans="1:8">
      <c r="A45" s="3">
        <v>160</v>
      </c>
      <c r="B45" s="4">
        <v>7.83</v>
      </c>
      <c r="C45" s="4" t="s">
        <v>19</v>
      </c>
      <c r="D45" s="7">
        <v>1.1650462962962962E-3</v>
      </c>
      <c r="E45" s="4"/>
      <c r="F45" s="4">
        <v>5.38</v>
      </c>
      <c r="G45" s="4"/>
      <c r="H45" s="3">
        <v>160</v>
      </c>
    </row>
    <row r="46" spans="1:8">
      <c r="A46" s="3">
        <v>159</v>
      </c>
      <c r="B46" s="4">
        <v>7.84</v>
      </c>
      <c r="C46" s="4"/>
      <c r="D46" s="7">
        <v>1.1682870370370369E-3</v>
      </c>
      <c r="E46" s="4">
        <v>1.59</v>
      </c>
      <c r="F46" s="4">
        <v>5.36</v>
      </c>
      <c r="G46" s="4">
        <v>65</v>
      </c>
      <c r="H46" s="3">
        <v>159</v>
      </c>
    </row>
    <row r="47" spans="1:8">
      <c r="A47" s="3">
        <v>158</v>
      </c>
      <c r="B47" s="4">
        <v>7.85</v>
      </c>
      <c r="C47" s="4"/>
      <c r="D47" s="7">
        <v>1.1715277777777776E-3</v>
      </c>
      <c r="E47" s="4"/>
      <c r="F47" s="4">
        <v>5.34</v>
      </c>
      <c r="G47" s="4">
        <v>64.5</v>
      </c>
      <c r="H47" s="3">
        <v>158</v>
      </c>
    </row>
    <row r="48" spans="1:8">
      <c r="A48" s="3">
        <v>157</v>
      </c>
      <c r="B48" s="4">
        <v>7.86</v>
      </c>
      <c r="C48" s="4"/>
      <c r="D48" s="7">
        <v>1.1747685185185186E-3</v>
      </c>
      <c r="E48" s="4">
        <v>1.58</v>
      </c>
      <c r="F48" s="4">
        <v>5.32</v>
      </c>
      <c r="G48" s="4"/>
      <c r="H48" s="3">
        <v>157</v>
      </c>
    </row>
    <row r="49" spans="1:8">
      <c r="A49" s="3">
        <v>156</v>
      </c>
      <c r="B49" s="4">
        <v>7.87</v>
      </c>
      <c r="C49" s="4"/>
      <c r="D49" s="7">
        <v>1.1780092592592593E-3</v>
      </c>
      <c r="E49" s="4"/>
      <c r="F49" s="4">
        <v>5.3</v>
      </c>
      <c r="G49" s="4">
        <v>64</v>
      </c>
      <c r="H49" s="3">
        <v>156</v>
      </c>
    </row>
    <row r="50" spans="1:8">
      <c r="A50" s="3">
        <v>155</v>
      </c>
      <c r="B50" s="4">
        <v>7.88</v>
      </c>
      <c r="C50" s="4"/>
      <c r="D50" s="7">
        <v>1.18125E-3</v>
      </c>
      <c r="E50" s="4">
        <v>1.57</v>
      </c>
      <c r="F50" s="4">
        <v>5.27</v>
      </c>
      <c r="G50" s="4"/>
      <c r="H50" s="3">
        <v>155</v>
      </c>
    </row>
    <row r="51" spans="1:8">
      <c r="A51" s="3">
        <v>154</v>
      </c>
      <c r="B51" s="4">
        <v>7.89</v>
      </c>
      <c r="C51" s="5"/>
      <c r="D51" s="7">
        <v>1.1844907407407407E-3</v>
      </c>
      <c r="E51" s="4"/>
      <c r="F51" s="4">
        <v>5.24</v>
      </c>
      <c r="G51" s="4">
        <v>63.5</v>
      </c>
      <c r="H51" s="3">
        <v>154</v>
      </c>
    </row>
    <row r="52" spans="1:8">
      <c r="A52" s="3">
        <v>153</v>
      </c>
      <c r="B52" s="4">
        <v>7.9</v>
      </c>
      <c r="C52" s="4"/>
      <c r="D52" s="7">
        <v>1.1877314814814815E-3</v>
      </c>
      <c r="E52" s="4">
        <v>1.56</v>
      </c>
      <c r="F52" s="4">
        <v>5.21</v>
      </c>
      <c r="G52" s="4">
        <v>63</v>
      </c>
      <c r="H52" s="3">
        <v>153</v>
      </c>
    </row>
    <row r="53" spans="1:8">
      <c r="A53" s="3">
        <v>152</v>
      </c>
      <c r="B53" s="4">
        <v>7.91</v>
      </c>
      <c r="C53" s="4"/>
      <c r="D53" s="7">
        <v>1.1898148148148148E-3</v>
      </c>
      <c r="E53" s="4"/>
      <c r="F53" s="4">
        <v>5.19</v>
      </c>
      <c r="G53" s="4"/>
      <c r="H53" s="3">
        <v>152</v>
      </c>
    </row>
    <row r="54" spans="1:8">
      <c r="A54" s="3">
        <v>152</v>
      </c>
      <c r="B54" s="4">
        <v>7.92</v>
      </c>
      <c r="C54" s="4"/>
      <c r="D54" s="7">
        <v>1.191550925925926E-3</v>
      </c>
      <c r="E54" s="4"/>
      <c r="F54" s="4">
        <v>5.18</v>
      </c>
      <c r="G54" s="4"/>
      <c r="H54" s="3">
        <v>152</v>
      </c>
    </row>
    <row r="55" spans="1:8">
      <c r="A55" s="3">
        <v>150</v>
      </c>
      <c r="B55" s="4">
        <v>7.93</v>
      </c>
      <c r="C55" s="4" t="s">
        <v>20</v>
      </c>
      <c r="D55" s="7">
        <v>1.193287037037037E-3</v>
      </c>
      <c r="E55" s="4">
        <v>1.55</v>
      </c>
      <c r="F55" s="4">
        <v>5.17</v>
      </c>
      <c r="G55" s="4">
        <v>62.5</v>
      </c>
      <c r="H55" s="3">
        <v>150</v>
      </c>
    </row>
    <row r="56" spans="1:8">
      <c r="A56" s="3">
        <v>149</v>
      </c>
      <c r="B56" s="4">
        <v>7.94</v>
      </c>
      <c r="C56" s="4"/>
      <c r="D56" s="7">
        <v>1.195023148148148E-3</v>
      </c>
      <c r="E56" s="4"/>
      <c r="F56" s="4">
        <v>5.16</v>
      </c>
      <c r="G56" s="4"/>
      <c r="H56" s="3">
        <v>149</v>
      </c>
    </row>
    <row r="57" spans="1:8">
      <c r="A57" s="3">
        <v>148</v>
      </c>
      <c r="B57" s="4">
        <v>7.95</v>
      </c>
      <c r="C57" s="4"/>
      <c r="D57" s="7">
        <v>1.1967592592592592E-3</v>
      </c>
      <c r="E57" s="4">
        <v>1.54</v>
      </c>
      <c r="F57" s="4">
        <v>5.15</v>
      </c>
      <c r="G57" s="4"/>
      <c r="H57" s="3">
        <v>148</v>
      </c>
    </row>
    <row r="58" spans="1:8">
      <c r="A58" s="3">
        <v>147</v>
      </c>
      <c r="B58" s="4">
        <v>7.96</v>
      </c>
      <c r="C58" s="5"/>
      <c r="D58" s="7">
        <v>1.1984953703703704E-3</v>
      </c>
      <c r="E58" s="5"/>
      <c r="F58" s="4">
        <v>5.14</v>
      </c>
      <c r="G58" s="4">
        <v>62</v>
      </c>
      <c r="H58" s="3">
        <v>147</v>
      </c>
    </row>
    <row r="59" spans="1:8">
      <c r="A59" s="3">
        <v>146</v>
      </c>
      <c r="B59" s="4">
        <v>7.97</v>
      </c>
      <c r="C59" s="5"/>
      <c r="D59" s="7">
        <v>1.2002314814814816E-3</v>
      </c>
      <c r="E59" s="4">
        <v>1.53</v>
      </c>
      <c r="F59" s="4">
        <v>5.13</v>
      </c>
      <c r="G59" s="4"/>
      <c r="H59" s="3">
        <v>146</v>
      </c>
    </row>
    <row r="60" spans="1:8">
      <c r="A60" s="3">
        <v>145</v>
      </c>
      <c r="B60" s="4">
        <v>7.98</v>
      </c>
      <c r="C60" s="5"/>
      <c r="D60" s="7">
        <v>1.2013888888888888E-3</v>
      </c>
      <c r="E60" s="4"/>
      <c r="F60" s="4">
        <v>5.12</v>
      </c>
      <c r="G60" s="4"/>
      <c r="H60" s="3">
        <v>145</v>
      </c>
    </row>
    <row r="61" spans="1:8">
      <c r="A61" s="3">
        <v>144</v>
      </c>
      <c r="B61" s="4">
        <v>7.99</v>
      </c>
      <c r="C61" s="5"/>
      <c r="D61" s="7">
        <v>1.2025462962962964E-3</v>
      </c>
      <c r="E61" s="4">
        <v>1.52</v>
      </c>
      <c r="F61" s="4"/>
      <c r="G61" s="4">
        <v>61.5</v>
      </c>
      <c r="H61" s="3">
        <v>144</v>
      </c>
    </row>
    <row r="62" spans="1:8">
      <c r="A62" s="3">
        <v>143</v>
      </c>
      <c r="B62" s="4">
        <v>8</v>
      </c>
      <c r="C62" s="5"/>
      <c r="D62" s="7">
        <v>1.2037037037037038E-3</v>
      </c>
      <c r="E62" s="4"/>
      <c r="F62" s="4">
        <v>5.1100000000000003</v>
      </c>
      <c r="G62" s="4"/>
      <c r="H62" s="3">
        <v>143</v>
      </c>
    </row>
    <row r="63" spans="1:8">
      <c r="A63" s="3">
        <v>142</v>
      </c>
      <c r="B63" s="4">
        <v>8.01</v>
      </c>
      <c r="C63" s="5"/>
      <c r="D63" s="7">
        <v>1.204861111111111E-3</v>
      </c>
      <c r="E63" s="4"/>
      <c r="F63" s="4">
        <v>5.0999999999999996</v>
      </c>
      <c r="G63" s="4"/>
      <c r="H63" s="3">
        <v>142</v>
      </c>
    </row>
    <row r="64" spans="1:8">
      <c r="A64" s="3">
        <v>141</v>
      </c>
      <c r="B64" s="4">
        <v>8.02</v>
      </c>
      <c r="C64" s="5"/>
      <c r="D64" s="7">
        <v>1.2060185185185186E-3</v>
      </c>
      <c r="E64" s="4">
        <v>1.51</v>
      </c>
      <c r="F64" s="4">
        <v>5.09</v>
      </c>
      <c r="G64" s="4">
        <v>61</v>
      </c>
      <c r="H64" s="3">
        <v>141</v>
      </c>
    </row>
    <row r="65" spans="1:8">
      <c r="A65" s="3">
        <v>140</v>
      </c>
      <c r="B65" s="4">
        <v>8.0299999999999994</v>
      </c>
      <c r="C65" s="4" t="s">
        <v>21</v>
      </c>
      <c r="D65" s="7">
        <v>1.207175925925926E-3</v>
      </c>
      <c r="E65" s="4"/>
      <c r="F65" s="4"/>
      <c r="G65" s="4"/>
      <c r="H65" s="3">
        <v>140</v>
      </c>
    </row>
    <row r="66" spans="1:8">
      <c r="A66" s="3">
        <v>139</v>
      </c>
      <c r="B66" s="4">
        <v>8.0500000000000007</v>
      </c>
      <c r="C66" s="4"/>
      <c r="D66" s="7">
        <v>1.2083333333333334E-3</v>
      </c>
      <c r="E66" s="4"/>
      <c r="F66" s="4">
        <v>5.08</v>
      </c>
      <c r="G66" s="4">
        <v>60.5</v>
      </c>
      <c r="H66" s="3">
        <v>139</v>
      </c>
    </row>
    <row r="67" spans="1:8">
      <c r="A67" s="3">
        <v>138</v>
      </c>
      <c r="B67" s="4">
        <v>8.06</v>
      </c>
      <c r="C67" s="4"/>
      <c r="D67" s="7">
        <v>1.2094907407407408E-3</v>
      </c>
      <c r="E67" s="4">
        <v>1.5</v>
      </c>
      <c r="F67" s="4">
        <v>5.07</v>
      </c>
      <c r="G67" s="4"/>
      <c r="H67" s="3">
        <v>138</v>
      </c>
    </row>
    <row r="68" spans="1:8">
      <c r="A68" s="3">
        <v>137</v>
      </c>
      <c r="B68" s="4">
        <v>8.07</v>
      </c>
      <c r="C68" s="4"/>
      <c r="D68" s="7">
        <v>1.2106481481481482E-3</v>
      </c>
      <c r="E68" s="5"/>
      <c r="F68" s="4">
        <v>5.0599999999999996</v>
      </c>
      <c r="G68" s="4">
        <v>60</v>
      </c>
      <c r="H68" s="3">
        <v>137</v>
      </c>
    </row>
    <row r="69" spans="1:8">
      <c r="A69" s="3">
        <v>136</v>
      </c>
      <c r="B69" s="4">
        <v>8.09</v>
      </c>
      <c r="C69" s="4"/>
      <c r="D69" s="7">
        <v>1.2118055555555556E-3</v>
      </c>
      <c r="E69" s="5"/>
      <c r="F69" s="4"/>
      <c r="G69" s="4"/>
      <c r="H69" s="3">
        <v>136</v>
      </c>
    </row>
    <row r="70" spans="1:8">
      <c r="A70" s="3">
        <v>135</v>
      </c>
      <c r="B70" s="4">
        <v>8.1</v>
      </c>
      <c r="C70" s="4"/>
      <c r="D70" s="7">
        <v>1.2129629629629628E-3</v>
      </c>
      <c r="E70" s="4">
        <v>1.49</v>
      </c>
      <c r="F70" s="4">
        <v>5.05</v>
      </c>
      <c r="G70" s="4">
        <v>59.5</v>
      </c>
      <c r="H70" s="3">
        <v>135</v>
      </c>
    </row>
    <row r="71" spans="1:8">
      <c r="A71" s="3">
        <v>134</v>
      </c>
      <c r="B71" s="4">
        <v>8.1199999999999992</v>
      </c>
      <c r="C71" s="4"/>
      <c r="D71" s="7">
        <v>1.2141203703703704E-3</v>
      </c>
      <c r="E71" s="4"/>
      <c r="F71" s="4">
        <v>5.04</v>
      </c>
      <c r="G71" s="4"/>
      <c r="H71" s="3">
        <v>134</v>
      </c>
    </row>
    <row r="72" spans="1:8">
      <c r="A72" s="3">
        <v>133</v>
      </c>
      <c r="B72" s="4">
        <v>8.1300000000000008</v>
      </c>
      <c r="C72" s="4" t="s">
        <v>22</v>
      </c>
      <c r="D72" s="7">
        <v>1.2152777777777778E-3</v>
      </c>
      <c r="E72" s="4"/>
      <c r="F72" s="4">
        <v>5.03</v>
      </c>
      <c r="G72" s="4">
        <v>59</v>
      </c>
      <c r="H72" s="3">
        <v>133</v>
      </c>
    </row>
    <row r="73" spans="1:8">
      <c r="A73" s="3">
        <v>132</v>
      </c>
      <c r="B73" s="4">
        <v>8.14</v>
      </c>
      <c r="C73" s="4"/>
      <c r="D73" s="7">
        <v>1.2164351851851852E-3</v>
      </c>
      <c r="E73" s="4">
        <v>1.48</v>
      </c>
      <c r="F73" s="4"/>
      <c r="G73" s="4"/>
      <c r="H73" s="3">
        <v>132</v>
      </c>
    </row>
    <row r="74" spans="1:8">
      <c r="A74" s="3">
        <v>131</v>
      </c>
      <c r="B74" s="4">
        <v>8.15</v>
      </c>
      <c r="C74" s="4"/>
      <c r="D74" s="7">
        <v>1.2175925925925926E-3</v>
      </c>
      <c r="E74" s="5"/>
      <c r="F74" s="4">
        <v>5.0199999999999996</v>
      </c>
      <c r="G74" s="4">
        <v>58.5</v>
      </c>
      <c r="H74" s="3">
        <v>131</v>
      </c>
    </row>
    <row r="75" spans="1:8">
      <c r="A75" s="3">
        <v>130</v>
      </c>
      <c r="B75" s="4">
        <v>8.16</v>
      </c>
      <c r="C75" s="4"/>
      <c r="D75" s="7">
        <v>1.21875E-3</v>
      </c>
      <c r="E75" s="4"/>
      <c r="F75" s="4">
        <v>5.01</v>
      </c>
      <c r="G75" s="4"/>
      <c r="H75" s="3">
        <v>130</v>
      </c>
    </row>
    <row r="76" spans="1:8">
      <c r="A76" s="3">
        <v>129</v>
      </c>
      <c r="B76" s="4">
        <v>8.18</v>
      </c>
      <c r="C76" s="4"/>
      <c r="D76" s="7">
        <v>1.2199074074074074E-3</v>
      </c>
      <c r="E76" s="4">
        <v>1.47</v>
      </c>
      <c r="F76" s="4">
        <v>5</v>
      </c>
      <c r="G76" s="4">
        <v>58</v>
      </c>
      <c r="H76" s="3">
        <v>129</v>
      </c>
    </row>
    <row r="77" spans="1:8">
      <c r="A77" s="3">
        <v>128</v>
      </c>
      <c r="B77" s="4">
        <v>8.19</v>
      </c>
      <c r="C77" s="4"/>
      <c r="D77" s="7">
        <v>1.2210648148148148E-3</v>
      </c>
      <c r="E77" s="4"/>
      <c r="F77" s="4"/>
      <c r="G77" s="4"/>
      <c r="H77" s="3">
        <v>128</v>
      </c>
    </row>
    <row r="78" spans="1:8">
      <c r="A78" s="3">
        <v>127</v>
      </c>
      <c r="B78" s="4">
        <v>8.1999999999999993</v>
      </c>
      <c r="C78" s="4"/>
      <c r="D78" s="7">
        <v>1.2222222222222222E-3</v>
      </c>
      <c r="E78" s="5"/>
      <c r="F78" s="4">
        <v>4.99</v>
      </c>
      <c r="G78" s="4">
        <v>57.5</v>
      </c>
      <c r="H78" s="3">
        <v>127</v>
      </c>
    </row>
    <row r="79" spans="1:8">
      <c r="A79" s="3">
        <v>126</v>
      </c>
      <c r="B79" s="4">
        <v>8.2100000000000009</v>
      </c>
      <c r="C79" s="4"/>
      <c r="D79" s="7">
        <v>1.2233796296296296E-3</v>
      </c>
      <c r="E79" s="4">
        <v>1.46</v>
      </c>
      <c r="F79" s="4">
        <v>4.9800000000000004</v>
      </c>
      <c r="G79" s="4"/>
      <c r="H79" s="3">
        <v>126</v>
      </c>
    </row>
    <row r="80" spans="1:8">
      <c r="A80" s="3">
        <v>125</v>
      </c>
      <c r="B80" s="4">
        <v>8.2200000000000006</v>
      </c>
      <c r="C80" s="5"/>
      <c r="D80" s="7">
        <v>1.224537037037037E-3</v>
      </c>
      <c r="E80" s="4"/>
      <c r="F80" s="4">
        <v>4.97</v>
      </c>
      <c r="G80" s="4">
        <v>57</v>
      </c>
      <c r="H80" s="3">
        <v>125</v>
      </c>
    </row>
    <row r="81" spans="1:8">
      <c r="A81" s="3">
        <v>124</v>
      </c>
      <c r="B81" s="4">
        <v>8.23</v>
      </c>
      <c r="C81" s="4" t="s">
        <v>23</v>
      </c>
      <c r="D81" s="7">
        <v>1.2256944444444444E-3</v>
      </c>
      <c r="E81" s="4"/>
      <c r="F81" s="4"/>
      <c r="G81" s="4"/>
      <c r="H81" s="3">
        <v>124</v>
      </c>
    </row>
    <row r="82" spans="1:8">
      <c r="A82" s="3">
        <v>123</v>
      </c>
      <c r="B82" s="4">
        <v>8.24</v>
      </c>
      <c r="C82" s="4"/>
      <c r="D82" s="7">
        <v>1.2268518518518518E-3</v>
      </c>
      <c r="E82" s="4">
        <v>1.45</v>
      </c>
      <c r="F82" s="4">
        <v>4.96</v>
      </c>
      <c r="G82" s="4">
        <v>56.5</v>
      </c>
      <c r="H82" s="3">
        <v>123</v>
      </c>
    </row>
    <row r="83" spans="1:8">
      <c r="A83" s="3">
        <v>122</v>
      </c>
      <c r="B83" s="4">
        <v>8.25</v>
      </c>
      <c r="C83" s="4"/>
      <c r="D83" s="7">
        <v>1.2280092592592592E-3</v>
      </c>
      <c r="E83" s="4"/>
      <c r="F83" s="4">
        <v>4.95</v>
      </c>
      <c r="G83" s="4"/>
      <c r="H83" s="3">
        <v>122</v>
      </c>
    </row>
    <row r="84" spans="1:8">
      <c r="A84" s="3">
        <v>121</v>
      </c>
      <c r="B84" s="4">
        <v>8.26</v>
      </c>
      <c r="C84" s="4"/>
      <c r="D84" s="7">
        <v>1.2291666666666668E-3</v>
      </c>
      <c r="E84" s="4"/>
      <c r="F84" s="4">
        <v>4.9400000000000004</v>
      </c>
      <c r="G84" s="4">
        <v>56</v>
      </c>
      <c r="H84" s="3">
        <v>121</v>
      </c>
    </row>
    <row r="85" spans="1:8">
      <c r="A85" s="3">
        <v>120</v>
      </c>
      <c r="B85" s="4">
        <v>8.27</v>
      </c>
      <c r="C85" s="4"/>
      <c r="D85" s="7">
        <v>1.230324074074074E-3</v>
      </c>
      <c r="E85" s="4">
        <v>1.44</v>
      </c>
      <c r="F85" s="4"/>
      <c r="G85" s="4"/>
      <c r="H85" s="3">
        <v>120</v>
      </c>
    </row>
    <row r="86" spans="1:8">
      <c r="A86" s="3">
        <v>119</v>
      </c>
      <c r="B86" s="4">
        <v>8.2799999999999994</v>
      </c>
      <c r="C86" s="4"/>
      <c r="D86" s="7">
        <v>1.2314814814814816E-3</v>
      </c>
      <c r="E86" s="5"/>
      <c r="F86" s="4">
        <v>4.93</v>
      </c>
      <c r="G86" s="4">
        <v>55.5</v>
      </c>
      <c r="H86" s="3">
        <v>119</v>
      </c>
    </row>
    <row r="87" spans="1:8">
      <c r="A87" s="3">
        <v>118</v>
      </c>
      <c r="B87" s="4">
        <v>8.2899999999999991</v>
      </c>
      <c r="C87" s="4"/>
      <c r="D87" s="7">
        <v>1.2326388888888888E-3</v>
      </c>
      <c r="E87" s="4"/>
      <c r="F87" s="4">
        <v>4.92</v>
      </c>
      <c r="G87" s="4"/>
      <c r="H87" s="3">
        <v>118</v>
      </c>
    </row>
    <row r="88" spans="1:8">
      <c r="A88" s="3">
        <v>117</v>
      </c>
      <c r="B88" s="4">
        <v>8.3000000000000007</v>
      </c>
      <c r="C88" s="5"/>
      <c r="D88" s="7">
        <v>1.2337962962962964E-3</v>
      </c>
      <c r="E88" s="4">
        <v>1.43</v>
      </c>
      <c r="F88" s="4">
        <v>4.91</v>
      </c>
      <c r="G88" s="4">
        <v>55</v>
      </c>
      <c r="H88" s="3">
        <v>117</v>
      </c>
    </row>
    <row r="89" spans="1:8">
      <c r="A89" s="3">
        <v>116</v>
      </c>
      <c r="B89" s="4">
        <v>8.31</v>
      </c>
      <c r="C89" s="4"/>
      <c r="D89" s="7">
        <v>1.2349537037037036E-3</v>
      </c>
      <c r="E89" s="4"/>
      <c r="F89" s="4"/>
      <c r="G89" s="4"/>
      <c r="H89" s="3">
        <v>116</v>
      </c>
    </row>
    <row r="90" spans="1:8">
      <c r="A90" s="3">
        <v>115</v>
      </c>
      <c r="B90" s="4">
        <v>8.32</v>
      </c>
      <c r="C90" s="4"/>
      <c r="D90" s="7">
        <v>1.236111111111111E-3</v>
      </c>
      <c r="E90" s="4"/>
      <c r="F90" s="4">
        <v>4.9000000000000004</v>
      </c>
      <c r="G90" s="4">
        <v>54.5</v>
      </c>
      <c r="H90" s="3">
        <v>115</v>
      </c>
    </row>
    <row r="91" spans="1:8">
      <c r="A91" s="3">
        <v>114</v>
      </c>
      <c r="B91" s="4">
        <v>8.33</v>
      </c>
      <c r="C91" s="4" t="s">
        <v>24</v>
      </c>
      <c r="D91" s="7">
        <v>1.2372685185185186E-3</v>
      </c>
      <c r="E91" s="4">
        <v>1.42</v>
      </c>
      <c r="F91" s="4">
        <v>4.8899999999999997</v>
      </c>
      <c r="G91" s="4"/>
      <c r="H91" s="3">
        <v>114</v>
      </c>
    </row>
    <row r="92" spans="1:8">
      <c r="A92" s="3">
        <v>113</v>
      </c>
      <c r="B92" s="4">
        <v>8.34</v>
      </c>
      <c r="C92" s="4"/>
      <c r="D92" s="7">
        <v>1.2384259259259258E-3</v>
      </c>
      <c r="E92" s="4"/>
      <c r="F92" s="4">
        <v>4.88</v>
      </c>
      <c r="G92" s="4">
        <v>54</v>
      </c>
      <c r="H92" s="3">
        <v>113</v>
      </c>
    </row>
    <row r="93" spans="1:8">
      <c r="A93" s="3">
        <v>112</v>
      </c>
      <c r="B93" s="4">
        <v>8.35</v>
      </c>
      <c r="C93" s="4"/>
      <c r="D93" s="7">
        <v>1.2395833333333334E-3</v>
      </c>
      <c r="E93" s="4"/>
      <c r="F93" s="4"/>
      <c r="G93" s="4"/>
      <c r="H93" s="3">
        <v>112</v>
      </c>
    </row>
    <row r="94" spans="1:8">
      <c r="A94" s="3">
        <v>111</v>
      </c>
      <c r="B94" s="4">
        <v>8.36</v>
      </c>
      <c r="C94" s="4"/>
      <c r="D94" s="7">
        <v>1.2407407407407408E-3</v>
      </c>
      <c r="E94" s="4">
        <v>1.41</v>
      </c>
      <c r="F94" s="4">
        <v>4.87</v>
      </c>
      <c r="G94" s="4">
        <v>53.5</v>
      </c>
      <c r="H94" s="3">
        <v>111</v>
      </c>
    </row>
    <row r="95" spans="1:8">
      <c r="A95" s="3">
        <v>110</v>
      </c>
      <c r="B95" s="4">
        <v>8.3699999999999992</v>
      </c>
      <c r="C95" s="4"/>
      <c r="D95" s="7">
        <v>1.241898148148148E-3</v>
      </c>
      <c r="E95" s="4"/>
      <c r="F95" s="4">
        <v>4.8600000000000003</v>
      </c>
      <c r="G95" s="4"/>
      <c r="H95" s="3">
        <v>110</v>
      </c>
    </row>
    <row r="96" spans="1:8">
      <c r="A96" s="3">
        <v>109</v>
      </c>
      <c r="B96" s="4">
        <v>8.3800000000000008</v>
      </c>
      <c r="C96" s="4"/>
      <c r="D96" s="7">
        <v>1.2430555555555556E-3</v>
      </c>
      <c r="E96" s="4"/>
      <c r="F96" s="4">
        <v>4.8499999999999996</v>
      </c>
      <c r="G96" s="4">
        <v>53</v>
      </c>
      <c r="H96" s="3">
        <v>109</v>
      </c>
    </row>
    <row r="97" spans="1:8">
      <c r="A97" s="3">
        <v>108</v>
      </c>
      <c r="B97" s="4">
        <v>8.39</v>
      </c>
      <c r="C97" s="5"/>
      <c r="D97" s="7">
        <v>1.2442129629629628E-3</v>
      </c>
      <c r="E97" s="4">
        <v>1.4</v>
      </c>
      <c r="F97" s="4"/>
      <c r="G97" s="4">
        <v>52.5</v>
      </c>
      <c r="H97" s="3">
        <v>108</v>
      </c>
    </row>
    <row r="98" spans="1:8">
      <c r="A98" s="3">
        <v>107</v>
      </c>
      <c r="B98" s="4">
        <v>8.4</v>
      </c>
      <c r="C98" s="5"/>
      <c r="D98" s="7">
        <v>1.2453703703703704E-3</v>
      </c>
      <c r="E98" s="4"/>
      <c r="F98" s="4">
        <v>4.84</v>
      </c>
      <c r="G98" s="4"/>
      <c r="H98" s="3">
        <v>107</v>
      </c>
    </row>
    <row r="99" spans="1:8">
      <c r="A99" s="3">
        <v>106</v>
      </c>
      <c r="B99" s="4">
        <v>8.41</v>
      </c>
      <c r="C99" s="5"/>
      <c r="D99" s="7">
        <v>1.2465277777777776E-3</v>
      </c>
      <c r="E99" s="4"/>
      <c r="F99" s="4">
        <v>4.83</v>
      </c>
      <c r="G99" s="4">
        <v>52</v>
      </c>
      <c r="H99" s="3">
        <v>106</v>
      </c>
    </row>
    <row r="100" spans="1:8">
      <c r="A100" s="3">
        <v>105</v>
      </c>
      <c r="B100" s="4">
        <v>8.42</v>
      </c>
      <c r="C100" s="5"/>
      <c r="D100" s="7">
        <v>1.2476851851851852E-3</v>
      </c>
      <c r="E100" s="4">
        <v>1.39</v>
      </c>
      <c r="F100" s="4">
        <v>4.82</v>
      </c>
      <c r="G100" s="4"/>
      <c r="H100" s="3">
        <v>105</v>
      </c>
    </row>
    <row r="101" spans="1:8">
      <c r="A101" s="3">
        <v>104</v>
      </c>
      <c r="B101" s="4">
        <v>8.43</v>
      </c>
      <c r="C101" s="4" t="s">
        <v>25</v>
      </c>
      <c r="D101" s="7">
        <v>1.2488425925925926E-3</v>
      </c>
      <c r="E101" s="4"/>
      <c r="F101" s="4">
        <v>4.8099999999999996</v>
      </c>
      <c r="G101" s="4">
        <v>51.5</v>
      </c>
      <c r="H101" s="3">
        <v>104</v>
      </c>
    </row>
    <row r="102" spans="1:8">
      <c r="A102" s="3">
        <v>103</v>
      </c>
      <c r="B102" s="4">
        <v>8.4499999999999993</v>
      </c>
      <c r="C102" s="4"/>
      <c r="D102" s="7">
        <v>1.2498842592592594E-3</v>
      </c>
      <c r="E102" s="4"/>
      <c r="F102" s="4">
        <v>4.8</v>
      </c>
      <c r="G102" s="4">
        <v>51</v>
      </c>
      <c r="H102" s="3">
        <v>103</v>
      </c>
    </row>
    <row r="103" spans="1:8">
      <c r="A103" s="3">
        <v>102</v>
      </c>
      <c r="B103" s="4">
        <v>8.4700000000000006</v>
      </c>
      <c r="C103" s="4"/>
      <c r="D103" s="7">
        <v>1.2509259259259259E-3</v>
      </c>
      <c r="E103" s="4">
        <v>1.38</v>
      </c>
      <c r="F103" s="4">
        <v>4.79</v>
      </c>
      <c r="G103" s="4"/>
      <c r="H103" s="3">
        <v>102</v>
      </c>
    </row>
    <row r="104" spans="1:8">
      <c r="A104" s="3">
        <v>101</v>
      </c>
      <c r="B104" s="4">
        <v>8.48</v>
      </c>
      <c r="C104" s="4"/>
      <c r="D104" s="7">
        <v>1.2523148148148148E-3</v>
      </c>
      <c r="E104" s="4"/>
      <c r="F104" s="4">
        <v>4.78</v>
      </c>
      <c r="G104" s="4">
        <v>50.5</v>
      </c>
      <c r="H104" s="3">
        <v>101</v>
      </c>
    </row>
    <row r="105" spans="1:8">
      <c r="A105" s="3">
        <v>100</v>
      </c>
      <c r="B105" s="4">
        <v>8.49</v>
      </c>
      <c r="C105" s="4"/>
      <c r="D105" s="7">
        <v>1.2546296296296296E-3</v>
      </c>
      <c r="E105" s="4"/>
      <c r="F105" s="4">
        <v>4.7699999999999996</v>
      </c>
      <c r="G105" s="4">
        <v>50</v>
      </c>
      <c r="H105" s="3">
        <v>100</v>
      </c>
    </row>
    <row r="106" spans="1:8">
      <c r="A106" s="3">
        <v>99</v>
      </c>
      <c r="B106" s="4">
        <v>8.5</v>
      </c>
      <c r="C106" s="4"/>
      <c r="D106" s="7">
        <v>1.2569444444444444E-3</v>
      </c>
      <c r="E106" s="4">
        <v>1.37</v>
      </c>
      <c r="F106" s="4">
        <v>4.76</v>
      </c>
      <c r="G106" s="4"/>
      <c r="H106" s="3">
        <v>99</v>
      </c>
    </row>
    <row r="107" spans="1:8">
      <c r="A107" s="3">
        <v>98</v>
      </c>
      <c r="B107" s="4">
        <v>8.52</v>
      </c>
      <c r="C107" s="4"/>
      <c r="D107" s="7">
        <v>1.2604166666666666E-3</v>
      </c>
      <c r="E107" s="5"/>
      <c r="F107" s="4">
        <v>4.75</v>
      </c>
      <c r="G107" s="4">
        <v>49.5</v>
      </c>
      <c r="H107" s="3">
        <v>98</v>
      </c>
    </row>
    <row r="108" spans="1:8">
      <c r="A108" s="3">
        <v>97</v>
      </c>
      <c r="B108" s="4">
        <v>8.5399999999999991</v>
      </c>
      <c r="C108" s="4" t="s">
        <v>26</v>
      </c>
      <c r="D108" s="7">
        <v>1.2638888888888888E-3</v>
      </c>
      <c r="E108" s="5"/>
      <c r="F108" s="4">
        <v>4.74</v>
      </c>
      <c r="G108" s="4">
        <v>49</v>
      </c>
      <c r="H108" s="3">
        <v>97</v>
      </c>
    </row>
    <row r="109" spans="1:8">
      <c r="A109" s="3">
        <v>96</v>
      </c>
      <c r="B109" s="4">
        <v>8.56</v>
      </c>
      <c r="C109" s="4"/>
      <c r="D109" s="7">
        <v>1.267361111111111E-3</v>
      </c>
      <c r="E109" s="4">
        <v>1.36</v>
      </c>
      <c r="F109" s="4">
        <v>4.7300000000000004</v>
      </c>
      <c r="G109" s="4"/>
      <c r="H109" s="3">
        <v>96</v>
      </c>
    </row>
    <row r="110" spans="1:8">
      <c r="A110" s="3">
        <v>95</v>
      </c>
      <c r="B110" s="4">
        <v>8.58</v>
      </c>
      <c r="C110" s="5"/>
      <c r="D110" s="7">
        <v>1.2708333333333335E-3</v>
      </c>
      <c r="E110" s="5"/>
      <c r="F110" s="4">
        <v>4.72</v>
      </c>
      <c r="G110" s="4">
        <v>48.5</v>
      </c>
      <c r="H110" s="3">
        <v>95</v>
      </c>
    </row>
    <row r="111" spans="1:8">
      <c r="A111" s="3">
        <v>94</v>
      </c>
      <c r="B111" s="4">
        <v>8.6</v>
      </c>
      <c r="C111" s="4"/>
      <c r="D111" s="7">
        <v>1.2748842592592592E-3</v>
      </c>
      <c r="E111" s="5"/>
      <c r="F111" s="4">
        <v>4.71</v>
      </c>
      <c r="G111" s="4">
        <v>48</v>
      </c>
      <c r="H111" s="3">
        <v>94</v>
      </c>
    </row>
    <row r="112" spans="1:8">
      <c r="A112" s="3">
        <v>93</v>
      </c>
      <c r="B112" s="4">
        <v>8.6199999999999992</v>
      </c>
      <c r="C112" s="4"/>
      <c r="D112" s="7">
        <v>1.2789351851851853E-3</v>
      </c>
      <c r="E112" s="4">
        <v>1.35</v>
      </c>
      <c r="F112" s="4">
        <v>4.7</v>
      </c>
      <c r="G112" s="4">
        <v>47.5</v>
      </c>
      <c r="H112" s="3">
        <v>93</v>
      </c>
    </row>
    <row r="113" spans="1:8">
      <c r="A113" s="3">
        <v>92</v>
      </c>
      <c r="B113" s="4">
        <v>8.64</v>
      </c>
      <c r="C113" s="4" t="s">
        <v>27</v>
      </c>
      <c r="D113" s="7">
        <v>1.2835648148148146E-3</v>
      </c>
      <c r="E113" s="4"/>
      <c r="F113" s="4">
        <v>4.6900000000000004</v>
      </c>
      <c r="G113" s="4"/>
      <c r="H113" s="3">
        <v>92</v>
      </c>
    </row>
    <row r="114" spans="1:8">
      <c r="A114" s="3">
        <v>91</v>
      </c>
      <c r="B114" s="4">
        <v>8.66</v>
      </c>
      <c r="C114" s="4"/>
      <c r="D114" s="7">
        <v>1.2881944444444445E-3</v>
      </c>
      <c r="E114" s="4"/>
      <c r="F114" s="4">
        <v>4.68</v>
      </c>
      <c r="G114" s="4">
        <v>47</v>
      </c>
      <c r="H114" s="3">
        <v>91</v>
      </c>
    </row>
    <row r="115" spans="1:8">
      <c r="A115" s="3">
        <v>90</v>
      </c>
      <c r="B115" s="4">
        <v>8.69</v>
      </c>
      <c r="C115" s="4"/>
      <c r="D115" s="7">
        <v>1.2934027777777779E-3</v>
      </c>
      <c r="E115" s="4">
        <v>1.34</v>
      </c>
      <c r="F115" s="4">
        <v>4.67</v>
      </c>
      <c r="G115" s="4">
        <v>46.5</v>
      </c>
      <c r="H115" s="3">
        <v>90</v>
      </c>
    </row>
    <row r="116" spans="1:8">
      <c r="A116" s="3">
        <v>89</v>
      </c>
      <c r="B116" s="4">
        <v>8.7200000000000006</v>
      </c>
      <c r="C116" s="4"/>
      <c r="D116" s="7">
        <v>1.2986111111111113E-3</v>
      </c>
      <c r="E116" s="5"/>
      <c r="F116" s="4">
        <v>4.66</v>
      </c>
      <c r="G116" s="4">
        <v>46</v>
      </c>
      <c r="H116" s="3">
        <v>89</v>
      </c>
    </row>
    <row r="117" spans="1:8">
      <c r="A117" s="3">
        <v>88</v>
      </c>
      <c r="B117" s="4">
        <v>8.75</v>
      </c>
      <c r="C117" s="4" t="s">
        <v>28</v>
      </c>
      <c r="D117" s="7">
        <v>1.3043981481481483E-3</v>
      </c>
      <c r="E117" s="5"/>
      <c r="F117" s="4">
        <v>4.6399999999999997</v>
      </c>
      <c r="G117" s="4"/>
      <c r="H117" s="3">
        <v>88</v>
      </c>
    </row>
    <row r="118" spans="1:8">
      <c r="A118" s="3">
        <v>87</v>
      </c>
      <c r="B118" s="4">
        <v>8.7799999999999994</v>
      </c>
      <c r="C118" s="5"/>
      <c r="D118" s="7">
        <v>1.3101851851851853E-3</v>
      </c>
      <c r="E118" s="4">
        <v>1.33</v>
      </c>
      <c r="F118" s="4">
        <v>4.63</v>
      </c>
      <c r="G118" s="4">
        <v>45.5</v>
      </c>
      <c r="H118" s="3">
        <v>87</v>
      </c>
    </row>
    <row r="119" spans="1:8">
      <c r="A119" s="3">
        <v>86</v>
      </c>
      <c r="B119" s="4">
        <v>8.81</v>
      </c>
      <c r="C119" s="4"/>
      <c r="D119" s="7">
        <v>1.3165509259259261E-3</v>
      </c>
      <c r="E119" s="5"/>
      <c r="F119" s="4">
        <v>4.62</v>
      </c>
      <c r="G119" s="4">
        <v>45</v>
      </c>
      <c r="H119" s="3">
        <v>86</v>
      </c>
    </row>
    <row r="120" spans="1:8">
      <c r="A120" s="3">
        <v>85</v>
      </c>
      <c r="B120" s="4">
        <v>8.84</v>
      </c>
      <c r="C120" s="4" t="s">
        <v>29</v>
      </c>
      <c r="D120" s="7">
        <v>1.3234953703703705E-3</v>
      </c>
      <c r="E120" s="4"/>
      <c r="F120" s="4">
        <v>4.6100000000000003</v>
      </c>
      <c r="G120" s="4">
        <v>44.5</v>
      </c>
      <c r="H120" s="3">
        <v>85</v>
      </c>
    </row>
    <row r="121" spans="1:8">
      <c r="A121" s="3">
        <v>84</v>
      </c>
      <c r="B121" s="4">
        <v>8.8699999999999992</v>
      </c>
      <c r="C121" s="4"/>
      <c r="D121" s="7">
        <v>1.3304398148148149E-3</v>
      </c>
      <c r="E121" s="4">
        <v>1.32</v>
      </c>
      <c r="F121" s="4">
        <v>4.59</v>
      </c>
      <c r="G121" s="4"/>
      <c r="H121" s="3">
        <v>84</v>
      </c>
    </row>
    <row r="122" spans="1:8">
      <c r="A122" s="3">
        <v>83</v>
      </c>
      <c r="B122" s="4">
        <v>8.89</v>
      </c>
      <c r="C122" s="4"/>
      <c r="D122" s="7">
        <v>1.3373842592592593E-3</v>
      </c>
      <c r="E122" s="5"/>
      <c r="F122" s="4">
        <v>4.58</v>
      </c>
      <c r="G122" s="4">
        <v>44</v>
      </c>
      <c r="H122" s="3">
        <v>83</v>
      </c>
    </row>
    <row r="123" spans="1:8">
      <c r="A123" s="3">
        <v>82</v>
      </c>
      <c r="B123" s="4">
        <v>8.91</v>
      </c>
      <c r="C123" s="4"/>
      <c r="D123" s="7">
        <v>1.3443287037037037E-3</v>
      </c>
      <c r="E123" s="5"/>
      <c r="F123" s="4">
        <v>4.5599999999999996</v>
      </c>
      <c r="G123" s="4">
        <v>43.5</v>
      </c>
      <c r="H123" s="3">
        <v>82</v>
      </c>
    </row>
    <row r="124" spans="1:8">
      <c r="A124" s="3">
        <v>81</v>
      </c>
      <c r="B124" s="4">
        <v>8.93</v>
      </c>
      <c r="C124" s="5"/>
      <c r="D124" s="7">
        <v>1.3512731481481481E-3</v>
      </c>
      <c r="E124" s="4">
        <v>1.31</v>
      </c>
      <c r="F124" s="4">
        <v>4.55</v>
      </c>
      <c r="G124" s="4">
        <v>43</v>
      </c>
      <c r="H124" s="3">
        <v>81</v>
      </c>
    </row>
    <row r="125" spans="1:8">
      <c r="A125" s="3">
        <v>80</v>
      </c>
      <c r="B125" s="4">
        <v>8.9499999999999993</v>
      </c>
      <c r="C125" s="4" t="s">
        <v>30</v>
      </c>
      <c r="D125" s="7">
        <v>1.3576388888888889E-3</v>
      </c>
      <c r="E125" s="4"/>
      <c r="F125" s="4">
        <v>4.53</v>
      </c>
      <c r="G125" s="4"/>
      <c r="H125" s="3">
        <v>80</v>
      </c>
    </row>
    <row r="126" spans="1:8">
      <c r="A126" s="3">
        <v>79</v>
      </c>
      <c r="B126" s="4">
        <v>8.9700000000000006</v>
      </c>
      <c r="C126" s="4"/>
      <c r="D126" s="7">
        <v>1.3640046296296297E-3</v>
      </c>
      <c r="E126" s="5"/>
      <c r="F126" s="4">
        <v>4.51</v>
      </c>
      <c r="G126" s="4">
        <v>42.5</v>
      </c>
      <c r="H126" s="3">
        <v>79</v>
      </c>
    </row>
    <row r="127" spans="1:8">
      <c r="A127" s="3">
        <v>78</v>
      </c>
      <c r="B127" s="4">
        <v>9</v>
      </c>
      <c r="C127" s="4"/>
      <c r="D127" s="7">
        <v>1.3697916666666667E-3</v>
      </c>
      <c r="E127" s="4">
        <v>1.3</v>
      </c>
      <c r="F127" s="4">
        <v>4.49</v>
      </c>
      <c r="G127" s="4">
        <v>42</v>
      </c>
      <c r="H127" s="3">
        <v>78</v>
      </c>
    </row>
    <row r="128" spans="1:8">
      <c r="A128" s="3">
        <v>77</v>
      </c>
      <c r="B128" s="4">
        <v>9.02</v>
      </c>
      <c r="C128" s="4"/>
      <c r="D128" s="7">
        <v>1.3755787037037037E-3</v>
      </c>
      <c r="E128" s="5"/>
      <c r="F128" s="4">
        <v>4.47</v>
      </c>
      <c r="G128" s="4">
        <v>41.5</v>
      </c>
      <c r="H128" s="3">
        <v>77</v>
      </c>
    </row>
    <row r="129" spans="1:8">
      <c r="A129" s="3">
        <v>76</v>
      </c>
      <c r="B129" s="4">
        <v>9.0500000000000007</v>
      </c>
      <c r="C129" s="4" t="s">
        <v>31</v>
      </c>
      <c r="D129" s="7">
        <v>1.3813657407407409E-3</v>
      </c>
      <c r="E129" s="4"/>
      <c r="F129" s="4">
        <v>4.45</v>
      </c>
      <c r="G129" s="4"/>
      <c r="H129" s="3">
        <v>76</v>
      </c>
    </row>
    <row r="130" spans="1:8">
      <c r="A130" s="3">
        <v>75</v>
      </c>
      <c r="B130" s="4">
        <v>9.07</v>
      </c>
      <c r="C130" s="4"/>
      <c r="D130" s="7">
        <v>1.3871527777777779E-3</v>
      </c>
      <c r="E130" s="4">
        <v>1.29</v>
      </c>
      <c r="F130" s="4">
        <v>4.42</v>
      </c>
      <c r="G130" s="4">
        <v>41</v>
      </c>
      <c r="H130" s="3">
        <v>75</v>
      </c>
    </row>
    <row r="131" spans="1:8">
      <c r="A131" s="3">
        <v>74</v>
      </c>
      <c r="B131" s="4">
        <v>9.1</v>
      </c>
      <c r="C131" s="4"/>
      <c r="D131" s="7">
        <v>1.3929398148148147E-3</v>
      </c>
      <c r="E131" s="4"/>
      <c r="F131" s="4">
        <v>4.3899999999999997</v>
      </c>
      <c r="G131" s="4">
        <v>40.5</v>
      </c>
      <c r="H131" s="3">
        <v>74</v>
      </c>
    </row>
    <row r="132" spans="1:8">
      <c r="A132" s="3">
        <v>73</v>
      </c>
      <c r="B132" s="4">
        <v>9.1300000000000008</v>
      </c>
      <c r="C132" s="4" t="s">
        <v>32</v>
      </c>
      <c r="D132" s="7">
        <v>1.3987268518518517E-3</v>
      </c>
      <c r="E132" s="5"/>
      <c r="F132" s="4">
        <v>4.37</v>
      </c>
      <c r="G132" s="4">
        <v>40</v>
      </c>
      <c r="H132" s="3">
        <v>73</v>
      </c>
    </row>
    <row r="133" spans="1:8">
      <c r="A133" s="3">
        <v>72</v>
      </c>
      <c r="B133" s="4">
        <v>9.16</v>
      </c>
      <c r="C133" s="5"/>
      <c r="D133" s="7">
        <v>1.404513888888889E-3</v>
      </c>
      <c r="E133" s="4">
        <v>1.28</v>
      </c>
      <c r="F133" s="4">
        <v>4.3499999999999996</v>
      </c>
      <c r="G133" s="4"/>
      <c r="H133" s="3">
        <v>72</v>
      </c>
    </row>
    <row r="134" spans="1:8">
      <c r="A134" s="3">
        <v>71</v>
      </c>
      <c r="B134" s="4">
        <v>9.1999999999999993</v>
      </c>
      <c r="C134" s="4"/>
      <c r="D134" s="7">
        <v>1.410300925925926E-3</v>
      </c>
      <c r="E134" s="5"/>
      <c r="F134" s="4">
        <v>4.33</v>
      </c>
      <c r="G134" s="4">
        <v>39.5</v>
      </c>
      <c r="H134" s="3">
        <v>71</v>
      </c>
    </row>
    <row r="135" spans="1:8">
      <c r="A135" s="3">
        <v>70</v>
      </c>
      <c r="B135" s="4">
        <v>9.23</v>
      </c>
      <c r="C135" s="4" t="s">
        <v>33</v>
      </c>
      <c r="D135" s="7">
        <v>1.416087962962963E-3</v>
      </c>
      <c r="E135" s="4"/>
      <c r="F135" s="4">
        <v>4.3099999999999996</v>
      </c>
      <c r="G135" s="4">
        <v>39</v>
      </c>
      <c r="H135" s="3">
        <v>70</v>
      </c>
    </row>
    <row r="136" spans="1:8">
      <c r="A136" s="3">
        <v>69</v>
      </c>
      <c r="B136" s="4">
        <v>9.26</v>
      </c>
      <c r="C136" s="4"/>
      <c r="D136" s="7">
        <v>1.4218749999999997E-3</v>
      </c>
      <c r="E136" s="4">
        <v>1.27</v>
      </c>
      <c r="F136" s="4">
        <v>4.29</v>
      </c>
      <c r="G136" s="4">
        <v>38.5</v>
      </c>
      <c r="H136" s="3">
        <v>69</v>
      </c>
    </row>
    <row r="137" spans="1:8">
      <c r="A137" s="3">
        <v>68</v>
      </c>
      <c r="B137" s="4">
        <v>9.2799999999999994</v>
      </c>
      <c r="C137" s="4"/>
      <c r="D137" s="7">
        <v>1.4282407407407406E-3</v>
      </c>
      <c r="E137" s="4"/>
      <c r="F137" s="4">
        <v>4.2699999999999996</v>
      </c>
      <c r="G137" s="4"/>
      <c r="H137" s="3">
        <v>68</v>
      </c>
    </row>
    <row r="138" spans="1:8">
      <c r="A138" s="3">
        <v>67</v>
      </c>
      <c r="B138" s="4">
        <v>9.3000000000000007</v>
      </c>
      <c r="C138" s="4"/>
      <c r="D138" s="7">
        <v>1.4346064814814814E-3</v>
      </c>
      <c r="E138" s="5"/>
      <c r="F138" s="4">
        <v>4.25</v>
      </c>
      <c r="G138" s="4">
        <v>38</v>
      </c>
      <c r="H138" s="3">
        <v>67</v>
      </c>
    </row>
    <row r="139" spans="1:8">
      <c r="A139" s="3">
        <v>66</v>
      </c>
      <c r="B139" s="4">
        <v>9.32</v>
      </c>
      <c r="C139" s="5"/>
      <c r="D139" s="7">
        <v>1.4409722222222222E-3</v>
      </c>
      <c r="E139" s="4">
        <v>1.26</v>
      </c>
      <c r="F139" s="4">
        <v>4.2300000000000004</v>
      </c>
      <c r="G139" s="4">
        <v>37.5</v>
      </c>
      <c r="H139" s="3">
        <v>66</v>
      </c>
    </row>
    <row r="140" spans="1:8">
      <c r="A140" s="3">
        <v>65</v>
      </c>
      <c r="B140" s="4">
        <v>9.35</v>
      </c>
      <c r="C140" s="4" t="s">
        <v>34</v>
      </c>
      <c r="D140" s="7">
        <v>1.4473379629629628E-3</v>
      </c>
      <c r="E140" s="5"/>
      <c r="F140" s="4">
        <v>4.21</v>
      </c>
      <c r="G140" s="4">
        <v>37</v>
      </c>
      <c r="H140" s="3">
        <v>65</v>
      </c>
    </row>
    <row r="141" spans="1:8">
      <c r="A141" s="3">
        <v>64</v>
      </c>
      <c r="B141" s="4">
        <v>9.39</v>
      </c>
      <c r="C141" s="4"/>
      <c r="D141" s="7">
        <v>1.4537037037037036E-3</v>
      </c>
      <c r="E141" s="4"/>
      <c r="F141" s="4">
        <v>4.1900000000000004</v>
      </c>
      <c r="G141" s="4"/>
      <c r="H141" s="3">
        <v>64</v>
      </c>
    </row>
    <row r="142" spans="1:8">
      <c r="A142" s="3">
        <v>63</v>
      </c>
      <c r="B142" s="4">
        <v>9.43</v>
      </c>
      <c r="C142" s="4" t="s">
        <v>35</v>
      </c>
      <c r="D142" s="7">
        <v>1.4600694444444444E-3</v>
      </c>
      <c r="E142" s="4">
        <v>1.25</v>
      </c>
      <c r="F142" s="4">
        <v>4.17</v>
      </c>
      <c r="G142" s="4">
        <v>36.5</v>
      </c>
      <c r="H142" s="3">
        <v>63</v>
      </c>
    </row>
    <row r="143" spans="1:8">
      <c r="A143" s="3">
        <v>62</v>
      </c>
      <c r="B143" s="4">
        <v>9.4700000000000006</v>
      </c>
      <c r="C143" s="4"/>
      <c r="D143" s="7">
        <v>1.4664351851851852E-3</v>
      </c>
      <c r="E143" s="4"/>
      <c r="F143" s="4">
        <v>4.1500000000000004</v>
      </c>
      <c r="G143" s="4">
        <v>36</v>
      </c>
      <c r="H143" s="3">
        <v>62</v>
      </c>
    </row>
    <row r="144" spans="1:8">
      <c r="A144" s="3">
        <v>61</v>
      </c>
      <c r="B144" s="4">
        <v>9.51</v>
      </c>
      <c r="C144" s="4"/>
      <c r="D144" s="7">
        <v>1.4728009259259258E-3</v>
      </c>
      <c r="E144" s="4">
        <v>1.24</v>
      </c>
      <c r="F144" s="4">
        <v>4.13</v>
      </c>
      <c r="G144" s="4">
        <v>35.5</v>
      </c>
      <c r="H144" s="3">
        <v>61</v>
      </c>
    </row>
    <row r="145" spans="1:8">
      <c r="A145" s="3">
        <v>60</v>
      </c>
      <c r="B145" s="4">
        <v>9.5500000000000007</v>
      </c>
      <c r="C145" s="4" t="s">
        <v>36</v>
      </c>
      <c r="D145" s="7">
        <v>1.4791666666666666E-3</v>
      </c>
      <c r="E145" s="4"/>
      <c r="F145" s="4">
        <v>4.1100000000000003</v>
      </c>
      <c r="G145" s="4"/>
      <c r="H145" s="3">
        <v>60</v>
      </c>
    </row>
    <row r="146" spans="1:8">
      <c r="A146" s="3">
        <v>59</v>
      </c>
      <c r="B146" s="4">
        <v>9.59</v>
      </c>
      <c r="C146" s="5"/>
      <c r="D146" s="7">
        <v>1.4855324074074074E-3</v>
      </c>
      <c r="E146" s="4">
        <v>1.23</v>
      </c>
      <c r="F146" s="4">
        <v>4.09</v>
      </c>
      <c r="G146" s="4">
        <v>35</v>
      </c>
      <c r="H146" s="3">
        <v>59</v>
      </c>
    </row>
    <row r="147" spans="1:8">
      <c r="A147" s="3">
        <v>58</v>
      </c>
      <c r="B147" s="4">
        <v>9.6300000000000008</v>
      </c>
      <c r="C147" s="4" t="s">
        <v>37</v>
      </c>
      <c r="D147" s="7">
        <v>1.4918981481481482E-3</v>
      </c>
      <c r="E147" s="4"/>
      <c r="F147" s="4">
        <v>4.07</v>
      </c>
      <c r="G147" s="4">
        <v>34.5</v>
      </c>
      <c r="H147" s="3">
        <v>58</v>
      </c>
    </row>
    <row r="148" spans="1:8">
      <c r="A148" s="3">
        <v>57</v>
      </c>
      <c r="B148" s="4">
        <v>9.67</v>
      </c>
      <c r="C148" s="4"/>
      <c r="D148" s="7">
        <v>1.498263888888889E-3</v>
      </c>
      <c r="E148" s="4">
        <v>1.22</v>
      </c>
      <c r="F148" s="4">
        <v>4.05</v>
      </c>
      <c r="G148" s="4">
        <v>34</v>
      </c>
      <c r="H148" s="3">
        <v>57</v>
      </c>
    </row>
    <row r="149" spans="1:8">
      <c r="A149" s="3">
        <v>56</v>
      </c>
      <c r="B149" s="4">
        <v>9.7100000000000009</v>
      </c>
      <c r="C149" s="5"/>
      <c r="D149" s="7">
        <v>1.5046296296296294E-3</v>
      </c>
      <c r="E149" s="4"/>
      <c r="F149" s="4">
        <v>4.03</v>
      </c>
      <c r="G149" s="4">
        <v>33.5</v>
      </c>
      <c r="H149" s="3">
        <v>56</v>
      </c>
    </row>
    <row r="150" spans="1:8">
      <c r="A150" s="3">
        <v>55</v>
      </c>
      <c r="B150" s="4">
        <v>9.75</v>
      </c>
      <c r="C150" s="4" t="s">
        <v>38</v>
      </c>
      <c r="D150" s="7">
        <v>1.5109953703703702E-3</v>
      </c>
      <c r="E150" s="4">
        <v>1.21</v>
      </c>
      <c r="F150" s="4">
        <v>4.01</v>
      </c>
      <c r="G150" s="4"/>
      <c r="H150" s="3">
        <v>55</v>
      </c>
    </row>
    <row r="151" spans="1:8">
      <c r="A151" s="3">
        <v>54</v>
      </c>
      <c r="B151" s="4">
        <v>9.7899999999999991</v>
      </c>
      <c r="C151" s="4"/>
      <c r="D151" s="7">
        <v>1.517361111111111E-3</v>
      </c>
      <c r="E151" s="4"/>
      <c r="F151" s="4">
        <v>3.99</v>
      </c>
      <c r="G151" s="4">
        <v>33</v>
      </c>
      <c r="H151" s="3">
        <v>54</v>
      </c>
    </row>
    <row r="152" spans="1:8">
      <c r="A152" s="3">
        <v>53</v>
      </c>
      <c r="B152" s="4">
        <v>9.83</v>
      </c>
      <c r="C152" s="4" t="s">
        <v>39</v>
      </c>
      <c r="D152" s="7">
        <v>1.5237268518518518E-3</v>
      </c>
      <c r="E152" s="4">
        <v>1.2</v>
      </c>
      <c r="F152" s="4">
        <v>3.97</v>
      </c>
      <c r="G152" s="4">
        <v>32.5</v>
      </c>
      <c r="H152" s="3">
        <v>53</v>
      </c>
    </row>
    <row r="153" spans="1:8">
      <c r="A153" s="3">
        <v>52</v>
      </c>
      <c r="B153" s="4">
        <v>9.8699999999999992</v>
      </c>
      <c r="C153" s="5"/>
      <c r="D153" s="7">
        <v>1.5300925925925924E-3</v>
      </c>
      <c r="E153" s="4"/>
      <c r="F153" s="4">
        <v>3.94</v>
      </c>
      <c r="G153" s="4">
        <v>32</v>
      </c>
      <c r="H153" s="3">
        <v>52</v>
      </c>
    </row>
    <row r="154" spans="1:8">
      <c r="A154" s="3">
        <v>51</v>
      </c>
      <c r="B154" s="4">
        <v>9.91</v>
      </c>
      <c r="C154" s="4"/>
      <c r="D154" s="7">
        <v>1.5364583333333333E-3</v>
      </c>
      <c r="E154" s="4">
        <v>1.19</v>
      </c>
      <c r="F154" s="4">
        <v>3.91</v>
      </c>
      <c r="G154" s="4">
        <v>31.5</v>
      </c>
      <c r="H154" s="3">
        <v>51</v>
      </c>
    </row>
    <row r="155" spans="1:8">
      <c r="A155" s="3">
        <v>50</v>
      </c>
      <c r="B155" s="4">
        <v>9.9499999999999993</v>
      </c>
      <c r="C155" s="4" t="s">
        <v>40</v>
      </c>
      <c r="D155" s="7">
        <v>1.5428240740740741E-3</v>
      </c>
      <c r="E155" s="4"/>
      <c r="F155" s="4">
        <v>3.88</v>
      </c>
      <c r="G155" s="4"/>
      <c r="H155" s="3">
        <v>50</v>
      </c>
    </row>
    <row r="156" spans="1:8">
      <c r="A156" s="3">
        <v>49</v>
      </c>
      <c r="B156" s="4">
        <v>9.99</v>
      </c>
      <c r="C156" s="4"/>
      <c r="D156" s="7">
        <v>1.5491898148148149E-3</v>
      </c>
      <c r="E156" s="4">
        <v>1.18</v>
      </c>
      <c r="F156" s="4">
        <v>3.85</v>
      </c>
      <c r="G156" s="4">
        <v>31</v>
      </c>
      <c r="H156" s="3">
        <v>49</v>
      </c>
    </row>
    <row r="157" spans="1:8">
      <c r="A157" s="3">
        <v>48</v>
      </c>
      <c r="B157" s="4">
        <v>10.029999999999999</v>
      </c>
      <c r="C157" s="4" t="s">
        <v>41</v>
      </c>
      <c r="D157" s="7">
        <v>1.5555555555555557E-3</v>
      </c>
      <c r="E157" s="4"/>
      <c r="F157" s="4">
        <v>3.82</v>
      </c>
      <c r="G157" s="4">
        <v>30.5</v>
      </c>
      <c r="H157" s="3">
        <v>48</v>
      </c>
    </row>
    <row r="158" spans="1:8">
      <c r="A158" s="3">
        <v>47</v>
      </c>
      <c r="B158" s="4">
        <v>10.07</v>
      </c>
      <c r="C158" s="5"/>
      <c r="D158" s="7">
        <v>1.5619212962962963E-3</v>
      </c>
      <c r="E158" s="4">
        <v>1.17</v>
      </c>
      <c r="F158" s="4">
        <v>3.79</v>
      </c>
      <c r="G158" s="4">
        <v>30</v>
      </c>
      <c r="H158" s="3">
        <v>47</v>
      </c>
    </row>
    <row r="159" spans="1:8">
      <c r="A159" s="3">
        <v>46</v>
      </c>
      <c r="B159" s="4">
        <v>10.11</v>
      </c>
      <c r="C159" s="4"/>
      <c r="D159" s="7">
        <v>1.5682870370370371E-3</v>
      </c>
      <c r="E159" s="4"/>
      <c r="F159" s="4">
        <v>3.76</v>
      </c>
      <c r="G159" s="4"/>
      <c r="H159" s="3">
        <v>46</v>
      </c>
    </row>
    <row r="160" spans="1:8">
      <c r="A160" s="3">
        <v>45</v>
      </c>
      <c r="B160" s="4">
        <v>10.15</v>
      </c>
      <c r="C160" s="4" t="s">
        <v>42</v>
      </c>
      <c r="D160" s="7">
        <v>1.5746527777777779E-3</v>
      </c>
      <c r="E160" s="4">
        <v>1.1599999999999999</v>
      </c>
      <c r="F160" s="4">
        <v>3.73</v>
      </c>
      <c r="G160" s="4">
        <v>29.5</v>
      </c>
      <c r="H160" s="3">
        <v>45</v>
      </c>
    </row>
    <row r="161" spans="1:8">
      <c r="A161" s="3">
        <v>44</v>
      </c>
      <c r="B161" s="4">
        <v>10.19</v>
      </c>
      <c r="C161" s="5"/>
      <c r="D161" s="7">
        <v>1.5810185185185187E-3</v>
      </c>
      <c r="E161" s="4"/>
      <c r="F161" s="4">
        <v>3.7</v>
      </c>
      <c r="G161" s="4">
        <v>29</v>
      </c>
      <c r="H161" s="3">
        <v>44</v>
      </c>
    </row>
    <row r="162" spans="1:8">
      <c r="A162" s="3">
        <v>43</v>
      </c>
      <c r="B162" s="4">
        <v>10.23</v>
      </c>
      <c r="C162" s="4" t="s">
        <v>43</v>
      </c>
      <c r="D162" s="7">
        <v>1.5873842592592591E-3</v>
      </c>
      <c r="E162" s="4">
        <v>1.1499999999999999</v>
      </c>
      <c r="F162" s="4">
        <v>3.67</v>
      </c>
      <c r="G162" s="4">
        <v>28.5</v>
      </c>
      <c r="H162" s="3">
        <v>43</v>
      </c>
    </row>
    <row r="163" spans="1:8">
      <c r="A163" s="3">
        <v>42</v>
      </c>
      <c r="B163" s="4">
        <v>10.27</v>
      </c>
      <c r="C163" s="4"/>
      <c r="D163" s="7">
        <v>1.5937499999999999E-3</v>
      </c>
      <c r="E163" s="4"/>
      <c r="F163" s="4">
        <v>3.64</v>
      </c>
      <c r="G163" s="4"/>
      <c r="H163" s="3">
        <v>42</v>
      </c>
    </row>
    <row r="164" spans="1:8">
      <c r="A164" s="3">
        <v>41</v>
      </c>
      <c r="B164" s="4">
        <v>10.31</v>
      </c>
      <c r="C164" s="5"/>
      <c r="D164" s="7">
        <v>1.6001157407407407E-3</v>
      </c>
      <c r="E164" s="4">
        <v>1.1399999999999999</v>
      </c>
      <c r="F164" s="4">
        <v>3.61</v>
      </c>
      <c r="G164" s="4">
        <v>28</v>
      </c>
      <c r="H164" s="3">
        <v>41</v>
      </c>
    </row>
    <row r="165" spans="1:8">
      <c r="A165" s="3">
        <v>40</v>
      </c>
      <c r="B165" s="4">
        <v>10.35</v>
      </c>
      <c r="C165" s="4" t="s">
        <v>44</v>
      </c>
      <c r="D165" s="7">
        <v>1.6064814814814815E-3</v>
      </c>
      <c r="E165" s="4"/>
      <c r="F165" s="4">
        <v>3.58</v>
      </c>
      <c r="G165" s="4">
        <v>27.5</v>
      </c>
      <c r="H165" s="3">
        <v>40</v>
      </c>
    </row>
    <row r="166" spans="1:8">
      <c r="A166" s="3">
        <v>39</v>
      </c>
      <c r="B166" s="4">
        <v>10.39</v>
      </c>
      <c r="C166" s="4"/>
      <c r="D166" s="7">
        <v>1.6128472222222221E-3</v>
      </c>
      <c r="E166" s="4">
        <v>1.1299999999999999</v>
      </c>
      <c r="F166" s="4">
        <v>3.55</v>
      </c>
      <c r="G166" s="4">
        <v>27</v>
      </c>
      <c r="H166" s="3">
        <v>39</v>
      </c>
    </row>
    <row r="167" spans="1:8">
      <c r="A167" s="3">
        <v>38</v>
      </c>
      <c r="B167" s="4">
        <v>10.43</v>
      </c>
      <c r="C167" s="4" t="s">
        <v>45</v>
      </c>
      <c r="D167" s="7">
        <v>1.6192129629629629E-3</v>
      </c>
      <c r="E167" s="4"/>
      <c r="F167" s="4">
        <v>3.52</v>
      </c>
      <c r="G167" s="4"/>
      <c r="H167" s="3">
        <v>38</v>
      </c>
    </row>
    <row r="168" spans="1:8">
      <c r="A168" s="3">
        <v>37</v>
      </c>
      <c r="B168" s="4">
        <v>10.47</v>
      </c>
      <c r="C168" s="4"/>
      <c r="D168" s="7">
        <v>1.6255787037037037E-3</v>
      </c>
      <c r="E168" s="4">
        <v>1.1200000000000001</v>
      </c>
      <c r="F168" s="4">
        <v>3.49</v>
      </c>
      <c r="G168" s="4">
        <v>26.5</v>
      </c>
      <c r="H168" s="3">
        <v>37</v>
      </c>
    </row>
    <row r="169" spans="1:8">
      <c r="A169" s="3">
        <v>36</v>
      </c>
      <c r="B169" s="4">
        <v>10.51</v>
      </c>
      <c r="C169" s="4"/>
      <c r="D169" s="7">
        <v>1.6319444444444445E-3</v>
      </c>
      <c r="E169" s="4"/>
      <c r="F169" s="4">
        <v>3.46</v>
      </c>
      <c r="G169" s="4">
        <v>26</v>
      </c>
      <c r="H169" s="3">
        <v>36</v>
      </c>
    </row>
    <row r="170" spans="1:8">
      <c r="A170" s="3">
        <v>35</v>
      </c>
      <c r="B170" s="4">
        <v>10.55</v>
      </c>
      <c r="C170" s="4" t="s">
        <v>46</v>
      </c>
      <c r="D170" s="7">
        <v>1.6383101851851854E-3</v>
      </c>
      <c r="E170" s="4">
        <v>1.1100000000000001</v>
      </c>
      <c r="F170" s="4">
        <v>3.43</v>
      </c>
      <c r="G170" s="4">
        <v>25.5</v>
      </c>
      <c r="H170" s="3">
        <v>35</v>
      </c>
    </row>
    <row r="171" spans="1:8">
      <c r="A171" s="3">
        <v>34</v>
      </c>
      <c r="B171" s="4">
        <v>10.59</v>
      </c>
      <c r="C171" s="4"/>
      <c r="D171" s="7">
        <v>1.6446759259259259E-3</v>
      </c>
      <c r="E171" s="4"/>
      <c r="F171" s="4">
        <v>3.4</v>
      </c>
      <c r="G171" s="4">
        <v>25</v>
      </c>
      <c r="H171" s="3">
        <v>34</v>
      </c>
    </row>
    <row r="172" spans="1:8">
      <c r="A172" s="3">
        <v>33</v>
      </c>
      <c r="B172" s="4">
        <v>10.63</v>
      </c>
      <c r="C172" s="4" t="s">
        <v>47</v>
      </c>
      <c r="D172" s="7">
        <v>1.6510416666666668E-3</v>
      </c>
      <c r="E172" s="4">
        <v>1.1000000000000001</v>
      </c>
      <c r="F172" s="4">
        <v>3.37</v>
      </c>
      <c r="G172" s="4">
        <v>24.5</v>
      </c>
      <c r="H172" s="3">
        <v>33</v>
      </c>
    </row>
    <row r="173" spans="1:8">
      <c r="A173" s="3">
        <v>32</v>
      </c>
      <c r="B173" s="4">
        <v>10.67</v>
      </c>
      <c r="C173" s="4"/>
      <c r="D173" s="7">
        <v>1.6574074074074076E-3</v>
      </c>
      <c r="E173" s="4"/>
      <c r="F173" s="4">
        <v>3.34</v>
      </c>
      <c r="G173" s="4">
        <v>24</v>
      </c>
      <c r="H173" s="3">
        <v>32</v>
      </c>
    </row>
    <row r="174" spans="1:8">
      <c r="A174" s="3">
        <v>31</v>
      </c>
      <c r="B174" s="4">
        <v>10.71</v>
      </c>
      <c r="C174" s="4"/>
      <c r="D174" s="7">
        <v>1.6637731481481484E-3</v>
      </c>
      <c r="E174" s="4">
        <v>1.0900000000000001</v>
      </c>
      <c r="F174" s="4">
        <v>3.31</v>
      </c>
      <c r="G174" s="4">
        <v>23.5</v>
      </c>
      <c r="H174" s="3">
        <v>31</v>
      </c>
    </row>
    <row r="175" spans="1:8">
      <c r="A175" s="3">
        <v>30</v>
      </c>
      <c r="B175" s="4">
        <v>10.75</v>
      </c>
      <c r="C175" s="4" t="s">
        <v>48</v>
      </c>
      <c r="D175" s="7">
        <v>1.6701388888888892E-3</v>
      </c>
      <c r="E175" s="4"/>
      <c r="F175" s="4">
        <v>3.28</v>
      </c>
      <c r="G175" s="4">
        <v>23</v>
      </c>
      <c r="H175" s="3">
        <v>30</v>
      </c>
    </row>
    <row r="176" spans="1:8">
      <c r="A176" s="3">
        <v>29</v>
      </c>
      <c r="B176" s="4">
        <v>10.79</v>
      </c>
      <c r="C176" s="4"/>
      <c r="D176" s="7">
        <v>1.6765046296296296E-3</v>
      </c>
      <c r="E176" s="4">
        <v>1.08</v>
      </c>
      <c r="F176" s="4">
        <v>3.25</v>
      </c>
      <c r="G176" s="4">
        <v>22.5</v>
      </c>
      <c r="H176" s="3">
        <v>29</v>
      </c>
    </row>
    <row r="177" spans="1:8">
      <c r="A177" s="3">
        <v>28</v>
      </c>
      <c r="B177" s="4">
        <v>10.83</v>
      </c>
      <c r="C177" s="4" t="s">
        <v>49</v>
      </c>
      <c r="D177" s="7">
        <v>1.6828703703703704E-3</v>
      </c>
      <c r="E177" s="4">
        <v>1.07</v>
      </c>
      <c r="F177" s="4">
        <v>3.22</v>
      </c>
      <c r="G177" s="4">
        <v>22</v>
      </c>
      <c r="H177" s="3">
        <v>28</v>
      </c>
    </row>
    <row r="178" spans="1:8">
      <c r="A178" s="3">
        <v>27</v>
      </c>
      <c r="B178" s="4">
        <v>10.87</v>
      </c>
      <c r="C178" s="4"/>
      <c r="D178" s="7">
        <v>1.6892361111111112E-3</v>
      </c>
      <c r="E178" s="4"/>
      <c r="F178" s="4">
        <v>3.19</v>
      </c>
      <c r="G178" s="4">
        <v>21.5</v>
      </c>
      <c r="H178" s="3">
        <v>27</v>
      </c>
    </row>
    <row r="179" spans="1:8">
      <c r="A179" s="3">
        <v>26</v>
      </c>
      <c r="B179" s="4">
        <v>10.91</v>
      </c>
      <c r="C179" s="4"/>
      <c r="D179" s="7">
        <v>1.6956018518518518E-3</v>
      </c>
      <c r="E179" s="4">
        <v>1.06</v>
      </c>
      <c r="F179" s="4">
        <v>3.16</v>
      </c>
      <c r="G179" s="4">
        <v>21</v>
      </c>
      <c r="H179" s="3">
        <v>26</v>
      </c>
    </row>
    <row r="180" spans="1:8">
      <c r="A180" s="3">
        <v>25</v>
      </c>
      <c r="B180" s="4">
        <v>10.95</v>
      </c>
      <c r="C180" s="4" t="s">
        <v>50</v>
      </c>
      <c r="D180" s="7">
        <v>1.7025462962962964E-3</v>
      </c>
      <c r="E180" s="4">
        <v>1.05</v>
      </c>
      <c r="F180" s="4">
        <v>3.13</v>
      </c>
      <c r="G180" s="4">
        <v>20.5</v>
      </c>
      <c r="H180" s="3">
        <v>25</v>
      </c>
    </row>
    <row r="181" spans="1:8">
      <c r="A181" s="3">
        <v>24</v>
      </c>
      <c r="B181" s="4">
        <v>10.99</v>
      </c>
      <c r="C181" s="4"/>
      <c r="D181" s="7">
        <v>1.7094907407407408E-3</v>
      </c>
      <c r="E181" s="4"/>
      <c r="F181" s="4">
        <v>3.1</v>
      </c>
      <c r="G181" s="4">
        <v>20</v>
      </c>
      <c r="H181" s="3">
        <v>24</v>
      </c>
    </row>
    <row r="182" spans="1:8">
      <c r="A182" s="3">
        <v>23</v>
      </c>
      <c r="B182" s="4">
        <v>11.04</v>
      </c>
      <c r="C182" s="4" t="s">
        <v>51</v>
      </c>
      <c r="D182" s="7">
        <v>1.7164351851851852E-3</v>
      </c>
      <c r="E182" s="4">
        <v>1.04</v>
      </c>
      <c r="F182" s="4">
        <v>3.07</v>
      </c>
      <c r="G182" s="4">
        <v>19.5</v>
      </c>
      <c r="H182" s="3">
        <v>23</v>
      </c>
    </row>
    <row r="183" spans="1:8">
      <c r="A183" s="3">
        <v>22</v>
      </c>
      <c r="B183" s="4">
        <v>11.09</v>
      </c>
      <c r="C183" s="4"/>
      <c r="D183" s="7">
        <v>1.7239583333333334E-3</v>
      </c>
      <c r="E183" s="4">
        <v>1.03</v>
      </c>
      <c r="F183" s="4">
        <v>3.04</v>
      </c>
      <c r="G183" s="4">
        <v>19</v>
      </c>
      <c r="H183" s="3">
        <v>22</v>
      </c>
    </row>
    <row r="184" spans="1:8">
      <c r="A184" s="3">
        <v>21</v>
      </c>
      <c r="B184" s="4">
        <v>11.14</v>
      </c>
      <c r="C184" s="4" t="s">
        <v>52</v>
      </c>
      <c r="D184" s="7">
        <v>1.7320601851851852E-3</v>
      </c>
      <c r="E184" s="4"/>
      <c r="F184" s="4">
        <v>3.01</v>
      </c>
      <c r="G184" s="4">
        <v>18.5</v>
      </c>
      <c r="H184" s="3">
        <v>21</v>
      </c>
    </row>
    <row r="185" spans="1:8">
      <c r="A185" s="3">
        <v>20</v>
      </c>
      <c r="B185" s="4">
        <v>11.19</v>
      </c>
      <c r="C185" s="4"/>
      <c r="D185" s="7">
        <v>1.7401620370370372E-3</v>
      </c>
      <c r="E185" s="4">
        <v>1.02</v>
      </c>
      <c r="F185" s="4">
        <v>2.98</v>
      </c>
      <c r="G185" s="4">
        <v>18</v>
      </c>
      <c r="H185" s="3">
        <v>20</v>
      </c>
    </row>
    <row r="186" spans="1:8">
      <c r="A186" s="3">
        <v>19</v>
      </c>
      <c r="B186" s="4">
        <v>11.25</v>
      </c>
      <c r="C186" s="4" t="s">
        <v>53</v>
      </c>
      <c r="D186" s="7">
        <v>1.7482638888888888E-3</v>
      </c>
      <c r="E186" s="4">
        <v>1.01</v>
      </c>
      <c r="F186" s="4">
        <v>2.95</v>
      </c>
      <c r="G186" s="4">
        <v>17.5</v>
      </c>
      <c r="H186" s="3">
        <v>19</v>
      </c>
    </row>
    <row r="187" spans="1:8">
      <c r="A187" s="3">
        <v>18</v>
      </c>
      <c r="B187" s="4">
        <v>11.31</v>
      </c>
      <c r="C187" s="4" t="s">
        <v>54</v>
      </c>
      <c r="D187" s="7">
        <v>1.7563657407407408E-3</v>
      </c>
      <c r="E187" s="4">
        <v>1</v>
      </c>
      <c r="F187" s="4">
        <v>2.92</v>
      </c>
      <c r="G187" s="4">
        <v>17</v>
      </c>
      <c r="H187" s="3">
        <v>18</v>
      </c>
    </row>
    <row r="188" spans="1:8">
      <c r="A188" s="3">
        <v>17</v>
      </c>
      <c r="B188" s="4">
        <v>11.37</v>
      </c>
      <c r="C188" s="4"/>
      <c r="D188" s="7">
        <v>1.7644675925925926E-3</v>
      </c>
      <c r="E188" s="4"/>
      <c r="F188" s="4">
        <v>2.89</v>
      </c>
      <c r="G188" s="4">
        <v>16.5</v>
      </c>
      <c r="H188" s="3">
        <v>17</v>
      </c>
    </row>
    <row r="189" spans="1:8">
      <c r="A189" s="3">
        <v>16</v>
      </c>
      <c r="B189" s="4">
        <v>11.43</v>
      </c>
      <c r="C189" s="4" t="s">
        <v>55</v>
      </c>
      <c r="D189" s="7">
        <v>1.7725694444444447E-3</v>
      </c>
      <c r="E189" s="4">
        <v>0.99</v>
      </c>
      <c r="F189" s="4">
        <v>2.86</v>
      </c>
      <c r="G189" s="4">
        <v>16</v>
      </c>
      <c r="H189" s="3">
        <v>16</v>
      </c>
    </row>
    <row r="190" spans="1:8">
      <c r="A190" s="3">
        <v>15</v>
      </c>
      <c r="B190" s="4">
        <v>11.49</v>
      </c>
      <c r="C190" s="5"/>
      <c r="D190" s="7">
        <v>1.7806712962962965E-3</v>
      </c>
      <c r="E190" s="4">
        <v>0.98</v>
      </c>
      <c r="F190" s="4">
        <v>2.83</v>
      </c>
      <c r="G190" s="4">
        <v>15.5</v>
      </c>
      <c r="H190" s="3">
        <v>15</v>
      </c>
    </row>
    <row r="191" spans="1:8">
      <c r="A191" s="3">
        <v>14</v>
      </c>
      <c r="B191" s="4">
        <v>11.56</v>
      </c>
      <c r="C191" s="4" t="s">
        <v>56</v>
      </c>
      <c r="D191" s="7">
        <v>1.7899305555555557E-3</v>
      </c>
      <c r="E191" s="4">
        <v>0.97</v>
      </c>
      <c r="F191" s="4">
        <v>2.8</v>
      </c>
      <c r="G191" s="4">
        <v>15</v>
      </c>
      <c r="H191" s="3">
        <v>14</v>
      </c>
    </row>
    <row r="192" spans="1:8">
      <c r="A192" s="3">
        <v>13</v>
      </c>
      <c r="B192" s="4">
        <v>11.64</v>
      </c>
      <c r="C192" s="4" t="s">
        <v>57</v>
      </c>
      <c r="D192" s="7">
        <v>1.7991898148148149E-3</v>
      </c>
      <c r="E192" s="4">
        <v>0.96</v>
      </c>
      <c r="F192" s="4">
        <v>2.77</v>
      </c>
      <c r="G192" s="4">
        <v>14.5</v>
      </c>
      <c r="H192" s="3">
        <v>13</v>
      </c>
    </row>
    <row r="193" spans="1:8">
      <c r="A193" s="3">
        <v>12</v>
      </c>
      <c r="B193" s="4">
        <v>11.72</v>
      </c>
      <c r="C193" s="4" t="s">
        <v>58</v>
      </c>
      <c r="D193" s="7">
        <v>1.8084490740740741E-3</v>
      </c>
      <c r="E193" s="4">
        <v>0.95</v>
      </c>
      <c r="F193" s="4">
        <v>2.74</v>
      </c>
      <c r="G193" s="4">
        <v>14</v>
      </c>
      <c r="H193" s="3">
        <v>12</v>
      </c>
    </row>
    <row r="194" spans="1:8">
      <c r="A194" s="3">
        <v>11</v>
      </c>
      <c r="B194" s="4">
        <v>11.8</v>
      </c>
      <c r="C194" s="4" t="s">
        <v>59</v>
      </c>
      <c r="D194" s="7">
        <v>1.8177083333333333E-3</v>
      </c>
      <c r="E194" s="4">
        <v>0.94</v>
      </c>
      <c r="F194" s="4">
        <v>2.71</v>
      </c>
      <c r="G194" s="4">
        <v>13.5</v>
      </c>
      <c r="H194" s="3">
        <v>11</v>
      </c>
    </row>
    <row r="195" spans="1:8">
      <c r="A195" s="3">
        <v>10</v>
      </c>
      <c r="B195" s="4">
        <v>11.88</v>
      </c>
      <c r="C195" s="4" t="s">
        <v>60</v>
      </c>
      <c r="D195" s="7">
        <v>1.8269675925925927E-3</v>
      </c>
      <c r="E195" s="4">
        <v>0.93</v>
      </c>
      <c r="F195" s="4">
        <v>2.67</v>
      </c>
      <c r="G195" s="4">
        <v>13</v>
      </c>
      <c r="H195" s="3">
        <v>10</v>
      </c>
    </row>
    <row r="196" spans="1:8">
      <c r="A196" s="3">
        <v>9</v>
      </c>
      <c r="B196" s="4">
        <v>11.96</v>
      </c>
      <c r="C196" s="5"/>
      <c r="D196" s="7">
        <v>1.8362268518518519E-3</v>
      </c>
      <c r="E196" s="4">
        <v>0.92</v>
      </c>
      <c r="F196" s="4">
        <v>2.63</v>
      </c>
      <c r="G196" s="4">
        <v>12.5</v>
      </c>
      <c r="H196" s="3">
        <v>9</v>
      </c>
    </row>
    <row r="197" spans="1:8">
      <c r="A197" s="3">
        <v>8</v>
      </c>
      <c r="B197" s="4">
        <v>12.04</v>
      </c>
      <c r="C197" s="4" t="s">
        <v>62</v>
      </c>
      <c r="D197" s="7">
        <v>1.8454861111111111E-3</v>
      </c>
      <c r="E197" s="4">
        <v>0.91</v>
      </c>
      <c r="F197" s="4">
        <v>2.59</v>
      </c>
      <c r="G197" s="4">
        <v>12</v>
      </c>
      <c r="H197" s="3">
        <v>8</v>
      </c>
    </row>
    <row r="198" spans="1:8">
      <c r="A198" s="3">
        <v>7</v>
      </c>
      <c r="B198" s="4">
        <v>12.12</v>
      </c>
      <c r="C198" s="4" t="s">
        <v>64</v>
      </c>
      <c r="D198" s="7">
        <v>1.8547453703703703E-3</v>
      </c>
      <c r="E198" s="4">
        <v>0.9</v>
      </c>
      <c r="F198" s="4">
        <v>2.5499999999999998</v>
      </c>
      <c r="G198" s="4">
        <v>11.5</v>
      </c>
      <c r="H198" s="3">
        <v>7</v>
      </c>
    </row>
    <row r="199" spans="1:8">
      <c r="A199" s="3">
        <v>6</v>
      </c>
      <c r="B199" s="4">
        <v>12.2</v>
      </c>
      <c r="C199" s="4" t="s">
        <v>63</v>
      </c>
      <c r="D199" s="7">
        <v>1.8640046296296295E-3</v>
      </c>
      <c r="E199" s="4">
        <v>0.88</v>
      </c>
      <c r="F199" s="4">
        <v>2.5</v>
      </c>
      <c r="G199" s="4">
        <v>11</v>
      </c>
      <c r="H199" s="3">
        <v>6</v>
      </c>
    </row>
    <row r="200" spans="1:8">
      <c r="A200" s="3">
        <v>5</v>
      </c>
      <c r="B200" s="4">
        <v>12.3</v>
      </c>
      <c r="C200" s="4" t="s">
        <v>65</v>
      </c>
      <c r="D200" s="7">
        <v>1.8732638888888887E-3</v>
      </c>
      <c r="E200" s="4">
        <v>0.87</v>
      </c>
      <c r="F200" s="4">
        <v>2.4500000000000002</v>
      </c>
      <c r="G200" s="4">
        <v>10.5</v>
      </c>
      <c r="H200" s="3">
        <v>5</v>
      </c>
    </row>
    <row r="201" spans="1:8">
      <c r="A201" s="3">
        <v>4</v>
      </c>
      <c r="B201" s="4">
        <v>12.4</v>
      </c>
      <c r="C201" s="4" t="s">
        <v>66</v>
      </c>
      <c r="D201" s="7">
        <v>1.8825231481481481E-3</v>
      </c>
      <c r="E201" s="4">
        <v>0.85</v>
      </c>
      <c r="F201" s="4">
        <v>2.4</v>
      </c>
      <c r="G201" s="4">
        <v>10</v>
      </c>
      <c r="H201" s="3">
        <v>4</v>
      </c>
    </row>
    <row r="202" spans="1:8">
      <c r="A202" s="3">
        <v>3</v>
      </c>
      <c r="B202" s="4">
        <v>12.5</v>
      </c>
      <c r="C202" s="4" t="s">
        <v>67</v>
      </c>
      <c r="D202" s="7">
        <v>1.8906250000000002E-3</v>
      </c>
      <c r="E202" s="4">
        <v>0.84</v>
      </c>
      <c r="F202" s="4">
        <v>2.35</v>
      </c>
      <c r="G202" s="4">
        <v>9.5</v>
      </c>
      <c r="H202" s="3">
        <v>3</v>
      </c>
    </row>
    <row r="203" spans="1:8">
      <c r="A203" s="3">
        <v>2</v>
      </c>
      <c r="B203" s="4">
        <v>12.62</v>
      </c>
      <c r="C203" s="4" t="s">
        <v>68</v>
      </c>
      <c r="D203" s="7">
        <v>1.9021990740740742E-3</v>
      </c>
      <c r="E203" s="4">
        <v>0.82</v>
      </c>
      <c r="F203" s="4">
        <v>2.25</v>
      </c>
      <c r="G203" s="4">
        <v>9</v>
      </c>
      <c r="H203" s="3">
        <v>2</v>
      </c>
    </row>
    <row r="204" spans="1:8">
      <c r="A204" s="3">
        <v>1</v>
      </c>
      <c r="B204" s="4">
        <v>12.75</v>
      </c>
      <c r="C204" s="4" t="s">
        <v>61</v>
      </c>
      <c r="D204" s="7">
        <v>1.9137731481481482E-3</v>
      </c>
      <c r="E204" s="4">
        <v>0.8</v>
      </c>
      <c r="F204" s="4">
        <v>2.1</v>
      </c>
      <c r="G204" s="4">
        <v>8</v>
      </c>
      <c r="H204" s="3">
        <v>1</v>
      </c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P15" sqref="P15"/>
    </sheetView>
  </sheetViews>
  <sheetFormatPr defaultRowHeight="14.25"/>
  <cols>
    <col min="1" max="1" width="3.375" customWidth="1"/>
    <col min="2" max="2" width="13.625" customWidth="1"/>
    <col min="3" max="3" width="9.375" customWidth="1"/>
    <col min="4" max="4" width="7.87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265</v>
      </c>
      <c r="F1" s="121"/>
      <c r="G1" s="121"/>
      <c r="H1" s="121"/>
      <c r="I1" s="15" t="s">
        <v>83</v>
      </c>
      <c r="J1" s="16">
        <f>(O12)</f>
        <v>1034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266</v>
      </c>
      <c r="C4" t="s">
        <v>216</v>
      </c>
      <c r="D4">
        <v>2005</v>
      </c>
      <c r="E4">
        <v>8.93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 Wisznice'!Q4)))))))))))))))))))))))))))))))))))))))))))))))))))))))))))))))))</f>
        <v>81</v>
      </c>
      <c r="G4" s="6">
        <v>1.4656249999999999E-3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 Wisznice'!U4)))))))))))))))))))))))))))))))))))))))))))))))))))))))))))))))))</f>
        <v>62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 Wisznice'!Y4)))))))))))))))))))))))))))))))))))))))))))))))))))))))))))))))))</f>
        <v>0</v>
      </c>
      <c r="K4">
        <v>4.5599999999999996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 Wisznice'!AC4)))))))))))))))))))))))))))))))))))))))))))))))))))))))))))))))))</f>
        <v>82</v>
      </c>
      <c r="M4">
        <v>37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 Wisznice'!AG4)))))))))))))))))))))))))))))))))))))))))))))))))))))))))))))))))</f>
        <v>65</v>
      </c>
      <c r="O4" s="21">
        <f t="shared" ref="O4:O10" si="0">SUM(F4+H4+J4+L4+N4)</f>
        <v>290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 Wisznice'!R4)))))))))))))))))))))))))))))))))))))))))))))))))))))))))))))))))</f>
        <v>81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70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 Wisznice'!V4)))))))))))))))))))))))))))))))))))))))))))))))))))))))))))))))))</f>
        <v>62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62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 Wisznice'!Z4)))))))))))))))))))))))))))))))))))))))))))))))))))))))))))))))))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 Wisznice'!AD4)))))))))))))))))))))))))))))))))))))))))))))))))))))))))))))))))</f>
        <v>82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70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 Wisznice'!AH4)))))))))))))))))))))))))))))))))))))))))))))))))))))))))))))))))</f>
        <v>65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65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267</v>
      </c>
      <c r="C5" t="s">
        <v>219</v>
      </c>
      <c r="D5">
        <v>2005</v>
      </c>
      <c r="E5">
        <v>9.5500000000000007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 Wisznice'!Q5)))))))))))))))))))))))))))))))))))))))))))))))))))))))))))))))))</f>
        <v>60</v>
      </c>
      <c r="G5" s="6">
        <v>1.5969907407407406E-3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 Wisznice'!U5)))))))))))))))))))))))))))))))))))))))))))))))))))))))))))))))))</f>
        <v>41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 Wisznice'!Y5)))))))))))))))))))))))))))))))))))))))))))))))))))))))))))))))))</f>
        <v>0</v>
      </c>
      <c r="K5">
        <v>4.2699999999999996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 Wisznice'!AC5)))))))))))))))))))))))))))))))))))))))))))))))))))))))))))))))))</f>
        <v>68</v>
      </c>
      <c r="M5">
        <v>39.5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 Wisznice'!AG5)))))))))))))))))))))))))))))))))))))))))))))))))))))))))))))))))</f>
        <v>71</v>
      </c>
      <c r="O5" s="21">
        <f t="shared" si="0"/>
        <v>240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 Wisznice'!R5)))))))))))))))))))))))))))))))))))))))))))))))))))))))))))))))))</f>
        <v>60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60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 Wisznice'!V5)))))))))))))))))))))))))))))))))))))))))))))))))))))))))))))))))</f>
        <v>41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41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 Wisznice'!Z5)))))))))))))))))))))))))))))))))))))))))))))))))))))))))))))))))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 Wisznice'!AD5)))))))))))))))))))))))))))))))))))))))))))))))))))))))))))))))))</f>
        <v>68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68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 Wisznice'!AH5)))))))))))))))))))))))))))))))))))))))))))))))))))))))))))))))))</f>
        <v>71</v>
      </c>
      <c r="AH5" s="20" t="str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0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268</v>
      </c>
      <c r="C6" t="s">
        <v>269</v>
      </c>
      <c r="D6">
        <v>2005</v>
      </c>
      <c r="E6">
        <v>9.57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 Wisznice'!Q6)))))))))))))))))))))))))))))))))))))))))))))))))))))))))))))))))</f>
        <v>59</v>
      </c>
      <c r="G6" s="6">
        <v>1.5276620370370372E-3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 Wisznice'!U6)))))))))))))))))))))))))))))))))))))))))))))))))))))))))))))))))</f>
        <v>52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 Wisznice'!Y6)))))))))))))))))))))))))))))))))))))))))))))))))))))))))))))))))</f>
        <v>0</v>
      </c>
      <c r="K6">
        <v>3.59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 Wisznice'!AC6)))))))))))))))))))))))))))))))))))))))))))))))))))))))))))))))))</f>
        <v>40</v>
      </c>
      <c r="M6">
        <v>21.5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 Wisznice'!AG6)))))))))))))))))))))))))))))))))))))))))))))))))))))))))))))))))</f>
        <v>27</v>
      </c>
      <c r="O6" s="21">
        <f t="shared" si="0"/>
        <v>178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 Wisznice'!R6)))))))))))))))))))))))))))))))))))))))))))))))))))))))))))))))))</f>
        <v>59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59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 Wisznice'!V6)))))))))))))))))))))))))))))))))))))))))))))))))))))))))))))))))</f>
        <v>52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52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 Wisznice'!Z6)))))))))))))))))))))))))))))))))))))))))))))))))))))))))))))))))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 Wisznice'!AD6)))))))))))))))))))))))))))))))))))))))))))))))))))))))))))))))))</f>
        <v>40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40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 Wisznice'!AH6)))))))))))))))))))))))))))))))))))))))))))))))))))))))))))))))))</f>
        <v>27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27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270</v>
      </c>
      <c r="C7" t="s">
        <v>195</v>
      </c>
      <c r="D7">
        <v>2005</v>
      </c>
      <c r="E7">
        <v>10.02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 Wisznice'!Q7)))))))))))))))))))))))))))))))))))))))))))))))))))))))))))))))))</f>
        <v>48</v>
      </c>
      <c r="G7" s="6">
        <v>1.5695601851851851E-3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 Wisznice'!U7)))))))))))))))))))))))))))))))))))))))))))))))))))))))))))))))))</f>
        <v>45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 Wisznice'!Y7)))))))))))))))))))))))))))))))))))))))))))))))))))))))))))))))))</f>
        <v>0</v>
      </c>
      <c r="K7">
        <v>3.52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 Wisznice'!AC7)))))))))))))))))))))))))))))))))))))))))))))))))))))))))))))))))</f>
        <v>38</v>
      </c>
      <c r="M7">
        <v>24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 Wisznice'!AG7)))))))))))))))))))))))))))))))))))))))))))))))))))))))))))))))))</f>
        <v>32</v>
      </c>
      <c r="O7" s="21">
        <f t="shared" si="0"/>
        <v>163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 Wisznice'!R7)))))))))))))))))))))))))))))))))))))))))))))))))))))))))))))))))</f>
        <v>48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48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 Wisznice'!V7)))))))))))))))))))))))))))))))))))))))))))))))))))))))))))))))))</f>
        <v>45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45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 Wisznice'!Z7)))))))))))))))))))))))))))))))))))))))))))))))))))))))))))))))))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 Wisznice'!AD7)))))))))))))))))))))))))))))))))))))))))))))))))))))))))))))))))</f>
        <v>38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38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 Wisznice'!AH7)))))))))))))))))))))))))))))))))))))))))))))))))))))))))))))))))</f>
        <v>32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32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271</v>
      </c>
      <c r="C8" t="s">
        <v>272</v>
      </c>
      <c r="D8">
        <v>2007</v>
      </c>
      <c r="E8">
        <v>10.27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 Wisznice'!Q8)))))))))))))))))))))))))))))))))))))))))))))))))))))))))))))))))</f>
        <v>42</v>
      </c>
      <c r="G8" s="6">
        <v>1.584027777777778E-3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 Wisznice'!U8)))))))))))))))))))))))))))))))))))))))))))))))))))))))))))))))))</f>
        <v>43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 Wisznice'!Y8)))))))))))))))))))))))))))))))))))))))))))))))))))))))))))))))))</f>
        <v>0</v>
      </c>
      <c r="K8">
        <v>3.4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 Wisznice'!AC8)))))))))))))))))))))))))))))))))))))))))))))))))))))))))))))))))</f>
        <v>34</v>
      </c>
      <c r="M8">
        <v>26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 Wisznice'!AG8)))))))))))))))))))))))))))))))))))))))))))))))))))))))))))))))))</f>
        <v>36</v>
      </c>
      <c r="O8" s="21">
        <f t="shared" si="0"/>
        <v>155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 Wisznice'!R8)))))))))))))))))))))))))))))))))))))))))))))))))))))))))))))))))</f>
        <v>42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42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 Wisznice'!V8)))))))))))))))))))))))))))))))))))))))))))))))))))))))))))))))))</f>
        <v>43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43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 Wisznice'!Z8)))))))))))))))))))))))))))))))))))))))))))))))))))))))))))))))))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 Wisznice'!AD8)))))))))))))))))))))))))))))))))))))))))))))))))))))))))))))))))</f>
        <v>34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34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 Wisznice'!AH8)))))))))))))))))))))))))))))))))))))))))))))))))))))))))))))))))</f>
        <v>36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36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271</v>
      </c>
      <c r="C9" t="s">
        <v>231</v>
      </c>
      <c r="D9">
        <v>2006</v>
      </c>
      <c r="E9">
        <v>10.199999999999999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 Wisznice'!Q9)))))))))))))))))))))))))))))))))))))))))))))))))))))))))))))))))</f>
        <v>43</v>
      </c>
      <c r="G9" s="6">
        <v>1.5561342592592591E-3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 Wisznice'!U9)))))))))))))))))))))))))))))))))))))))))))))))))))))))))))))))))</f>
        <v>47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SP Wisznice'!Y9)))))))))))))))))))))))))))))))))))))))))))))))))))))))))))))))))</f>
        <v>0</v>
      </c>
      <c r="K9">
        <v>3.76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 Wisznice'!AC9)))))))))))))))))))))))))))))))))))))))))))))))))))))))))))))))))</f>
        <v>46</v>
      </c>
      <c r="M9">
        <v>21.5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 Wisznice'!AG9)))))))))))))))))))))))))))))))))))))))))))))))))))))))))))))))))</f>
        <v>27</v>
      </c>
      <c r="O9" s="21">
        <f t="shared" si="0"/>
        <v>163</v>
      </c>
      <c r="P9" s="18">
        <f>MIN(O4:O9)</f>
        <v>155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 Wisznice'!R9)))))))))))))))))))))))))))))))))))))))))))))))))))))))))))))))))</f>
        <v>43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43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 Wisznice'!V9)))))))))))))))))))))))))))))))))))))))))))))))))))))))))))))))))</f>
        <v>47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47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 Wisznice'!Z9)))))))))))))))))))))))))))))))))))))))))))))))))))))))))))))))))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 Wisznice'!AD9)))))))))))))))))))))))))))))))))))))))))))))))))))))))))))))))))</f>
        <v>46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46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 Wisznice'!AH9)))))))))))))))))))))))))))))))))))))))))))))))))))))))))))))))))</f>
        <v>27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27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 Wisznice'!Q10)))))))))))))))))))))))))))))))))))))))))))))))))))))))))))))))))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 Wisznice'!U10)))))))))))))))))))))))))))))))))))))))))))))))))))))))))))))))))</f>
        <v>0</v>
      </c>
      <c r="J10" s="10">
        <f>IF(I10=0,,IF(I10='0'!E$5,'0'!$A$5,IF(I10='0'!E$6,'0'!$A$6,IF(I10='0'!E$7,'0'!$A$7,IF(I10='0'!E$8,'0'!$A$8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'SP Wisznice'!Y10)))))))))))))))))))))))))))))))))))))))))))))))))))))))))))))))))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 Wisznice'!AC10)))))))))))))))))))))))))))))))))))))))))))))))))))))))))))))))))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 Wisznice'!AG10)))))))))))))))))))))))))))))))))))))))))))))))))))))))))))))))))</f>
        <v>0</v>
      </c>
      <c r="O10" s="21">
        <f t="shared" si="0"/>
        <v>0</v>
      </c>
      <c r="P10" s="18"/>
      <c r="Q10" s="20">
        <f>IF(E10&lt;='0'!B$69,'0'!$A$69,IF(E10&lt;='0'!B$70,'0'!$A$70,IF(E10&lt;='0'!B$71,'0'!$A$71,IF(E10&lt;='0'!B$72,'0'!$A$72,IF(E10&lt;='0'!B$73,'0'!$A$73,IF(E10&lt;='0'!B$74,'0'!$A$74,IF(E10&lt;='0'!B$75,'0'!$A$75,IF(E10&lt;='0'!B$76,'0'!$A$76,IF(E10&lt;='0'!B$77,'0'!$A$77,IF(E10&lt;='0'!B$78,'0'!$A$78,IF(E10&lt;='0'!B$79,'0'!$A$79,IF(E10&lt;='0'!B$80,'0'!$A$80,IF(E10&lt;='0'!B$81,'0'!$A$81,IF(E10&lt;='0'!B$82,'0'!$A$82,IF(E10&lt;='0'!B$83,'0'!$A$83,IF(E10&lt;='0'!B$84,'0'!$A$84,IF(E10&lt;='0'!B$85,'0'!$A$85,IF(E10&lt;='0'!B$86,'0'!$A$86,IF(E10&lt;='0'!B$87,'0'!$A$87,IF(E10&lt;='0'!B$88,'0'!$A$88,IF(E10&lt;='0'!B$89,'0'!$A$89,IF(E10&lt;='0'!B$90,'0'!$A$90,IF(E10&lt;='0'!B$91,'0'!$A$91,IF(E10&lt;='0'!B$92,'0'!$A$92,IF(E10&lt;='0'!B$93,'0'!$A$93,IF(E10&lt;='0'!B$94,'0'!$A$94,IF(E10&lt;='0'!B$95,'0'!$A$95,IF(E10&lt;='0'!B$96,'0'!$A$96,IF(E10&lt;='0'!B$97,'0'!$A$97,IF(E10&lt;='0'!B$98,'0'!$A$98,IF(E10&lt;='0'!B$99,'0'!$A$99,IF(E10&lt;='0'!B$100,'0'!$A$100,IF(E10&lt;='0'!B$101,'0'!$A$101,IF(E10&lt;='0'!B$102,'0'!$A$102,IF(E10&lt;='0'!B$103,'0'!$A$103,IF(E10&lt;='0'!B$104,'0'!$A$104,IF(E10&lt;='0'!B$105,'0'!$A$105,IF(E10&lt;='0'!B$106,'0'!$A$106,IF(E10&lt;='0'!B$107,'0'!$A$108,IF(E10&lt;='0'!B$109,'0'!$A$109,IF(E10&lt;='0'!B$110,'0'!$A$110,IF(E10&lt;='0'!B$111,'0'!$A$111,IF(E10&lt;='0'!B$112,'0'!$A$112,IF(E10&lt;='0'!B$113,'0'!$A$113,IF(E10&lt;='0'!B$114,'0'!$A$114,IF(E10&lt;='0'!B$115,'0'!$A$115,IF(E10&lt;='0'!B$116,'0'!$A$116,IF(E10&lt;='0'!B$117,'0'!$A$117,IF(E10&lt;='0'!B$118,'0'!$A$118,IF(E10&lt;='0'!B$119,'0'!$A$119,IF(E10&lt;='0'!B$120,'0'!$A$120,IF(E10&lt;='0'!B$121,'0'!$A$121,IF(E10&lt;='0'!B$122,'0'!$A$122,IF(E10&lt;='0'!B$123,'0'!$A$123,IF(E10&lt;='0'!B$124,'0'!$A$124,IF(E10&lt;='0'!B$125,'0'!$A$125,IF(E10&lt;='0'!B$126,'0'!$A$126,IF(E10&lt;='0'!B$127,'0'!$A$127,IF(E10&lt;='0'!B$128,'0'!$A$128,IF(E10&lt;='0'!B$129,'0'!$A$129,IF(E10&lt;='0'!B$130,'0'!$A$130,IF(E10&lt;='0'!B$131,'0'!$A$131,IF(E10&lt;='0'!B$132,'0'!$A$132,IF(E10&lt;='0'!B$133,'0'!$A$133,IF(E10&lt;='0'!B$134,'0'!$A$134,'SP Wisznice'!R10)))))))))))))))))))))))))))))))))))))))))))))))))))))))))))))))))</f>
        <v>136</v>
      </c>
      <c r="R10" s="20">
        <f>IF(E10&lt;='0'!B$135,'0'!$A$135,IF(E10&lt;='0'!B$136,'0'!$A$136,IF(E10&lt;='0'!B$137,'0'!$A$137,IF(E10&lt;='0'!B$138,'0'!$A$138,IF(E10&lt;='0'!B$139,'0'!$A$139,IF(E10&lt;='0'!B$140,'0'!$A$140,IF(E10&lt;='0'!B$141,'0'!$A$141,IF(E10&lt;='0'!B$142,'0'!$A$142,IF(E10&lt;='0'!B$143,'0'!$A$143,IF(E10&lt;='0'!B$144,'0'!$A$144,IF(E10&lt;='0'!B$145,'0'!$A$145,IF(E10&lt;='0'!B$146,'0'!$A$146,IF(E10&lt;='0'!B$147,'0'!$A$147,IF(E10&lt;='0'!B$148,'0'!$A$148,IF(E10&lt;='0'!B$149,'0'!$A$149,IF(E10&lt;='0'!B$150,'0'!$A$150,IF(E10&lt;='0'!B$151,'0'!$A$151,IF(E10&lt;='0'!B$152,'0'!$A$152,IF(E10&lt;='0'!B$153,'0'!$A$153,IF(E10&lt;='0'!B$154,'0'!$A$154,IF(E10&lt;='0'!B$155,'0'!$A$155,IF(E10&lt;='0'!B$156,'0'!$A$156,IF(E10&lt;='0'!B$157,'0'!$A$157,IF(E10&lt;='0'!B$158,'0'!$A$158,IF(E10&lt;='0'!B$159,'0'!$A$159,IF(E10&lt;='0'!B$160,'0'!$A$160,IF(E10&lt;='0'!B$161,'0'!$A$161,IF(E10&lt;='0'!B$162,'0'!$A$162,IF(E10&lt;='0'!B$163,'0'!$A$163,IF(E10&lt;='0'!B$164,'0'!$A$164,IF(E10&lt;='0'!B$165,'0'!$A$165,IF(E10&lt;='0'!B$166,'0'!$A$166,IF(E10&lt;='0'!B$167,'0'!$A$167,IF(E10&lt;='0'!B$168,'0'!$A$168,IF(E10&lt;='0'!B$169,'0'!$A$169,IF(E10&lt;='0'!B$170,'0'!$A$170,IF(E10&lt;='0'!B$171,'0'!$A$171,IF(E10&lt;='0'!B$172,'0'!$A$172,IF(E10&lt;='0'!B$173,'0'!$A$173,IF(E10&lt;='0'!B$174,'0'!$A$174,IF(E10&lt;='0'!B$175,'0'!$A$175,IF(E10&lt;='0'!B$176,'0'!$A$176,IF(E10&lt;='0'!B$177,'0'!$A$177,IF(E10&lt;='0'!B$178,'0'!$A$178,IF(E10&lt;='0'!B$179,'0'!$A$179,IF(E10&lt;='0'!B$180,'0'!$A$180,IF(E10&lt;='0'!B$181,'0'!$A$181,IF(E10&lt;='0'!B$182,'0'!$A$182,IF(E10&lt;='0'!B$183,'0'!$A$183,IF(E10&lt;='0'!B$184,'0'!$A$184,IF(E10&lt;='0'!B$185,'0'!$A$185,IF(E10&lt;='0'!B$186,'0'!$A$186,IF(E10&lt;='0'!B$187,'0'!$A$187,IF(E10&lt;='0'!B$188,'0'!$A$188,IF(E10&lt;='0'!B$189,'0'!$A$189,IF(E10&lt;='0'!B$190,'0'!$A$190,IF(E10&lt;='0'!B$191,'0'!$A$191,IF(E10&lt;='0'!B$192,'0'!$A$192,IF(E10&lt;='0'!B$193,'0'!$A$193,IF(E10&lt;='0'!B$194,'0'!$A$194,IF(E10&lt;='0'!B$195,'0'!$A$195,IF(E10&lt;='0'!B$196,'0'!$A$196,IF(E10&lt;='0'!B$197,'0'!$A$197,S10)))))))))))))))))))))))))))))))))))))))))))))))))))))))))))))))</f>
        <v>70</v>
      </c>
      <c r="S10" s="20">
        <f>IF(E10&lt;='0'!B$197,'0'!$A$197,IF(E10&lt;='0'!B$198,'0'!$A$198,IF(E10&lt;='0'!B$199,'0'!$A$199,IF(E10&lt;='0'!B$200,'0'!$A$200,IF(E10&lt;='0'!B$201,'0'!$A$201,IF(E10&lt;='0'!B$202,'0'!$A$202,IF(E10&lt;='0'!B$203,'0'!$A$203,IF(E10&lt;='0'!B$204,'0'!$A$204,"0"))))))))</f>
        <v>8</v>
      </c>
      <c r="T10" s="20"/>
      <c r="U10" s="20">
        <f>IF(G10&lt;='0'!D$69,'0'!$A$69,IF(G10&lt;='0'!D$70,'0'!$A$70,IF(G10&lt;='0'!D$71,'0'!$A$71,IF(G10&lt;='0'!D$72,'0'!$A$72,IF(G10&lt;='0'!D$73,'0'!$A$73,IF(G10&lt;='0'!D$74,'0'!$A$74,IF(G10&lt;='0'!D$75,'0'!$A$75,IF(G10&lt;='0'!D$76,'0'!$A$76,IF(G10&lt;='0'!D$77,'0'!$A$77,IF(G10&lt;='0'!D$78,'0'!$A$78,IF(G10&lt;='0'!D$79,'0'!$A$79,IF(G10&lt;='0'!D$80,'0'!$A$80,IF(G10&lt;='0'!D$81,'0'!$A$81,IF(G10&lt;='0'!D$82,'0'!$A$82,IF(G10&lt;='0'!D$83,'0'!$A$83,IF(G10&lt;='0'!D$84,'0'!$A$84,IF(G10&lt;='0'!D$85,'0'!$A$85,IF(G10&lt;='0'!D$86,'0'!$A$86,IF(G10&lt;='0'!D$87,'0'!$A$87,IF(G10&lt;='0'!D$88,'0'!$A$88,IF(G10&lt;='0'!D$89,'0'!$A$89,IF(G10&lt;='0'!D$90,'0'!$A$90,IF(G10&lt;='0'!D$91,'0'!$A$91,IF(G10&lt;='0'!D$92,'0'!$A$92,IF(G10&lt;='0'!D$93,'0'!$A$93,IF(G10&lt;='0'!D$94,'0'!$A$94,IF(G10&lt;='0'!D$95,'0'!$A$95,IF(G10&lt;='0'!D$96,'0'!$A$96,IF(G10&lt;='0'!D$97,'0'!$A$97,IF(G10&lt;='0'!D$98,'0'!$A$98,IF(G10&lt;='0'!D$99,'0'!$A$99,IF(G10&lt;='0'!D$100,'0'!$A$100,IF(G10&lt;='0'!D$101,'0'!$A$101,IF(G10&lt;='0'!D$102,'0'!$A$102,IF(G10&lt;='0'!D$103,'0'!$A$103,IF(G10&lt;='0'!D$104,'0'!$A$104,IF(G10&lt;='0'!D$105,'0'!$A$105,IF(G10&lt;='0'!D$106,'0'!$A$106,IF(G10&lt;='0'!D$107,'0'!$A$108,IF(G10&lt;='0'!D$109,'0'!$A$109,IF(G10&lt;='0'!D$110,'0'!$A$110,IF(G10&lt;='0'!D$111,'0'!$A$111,IF(G10&lt;='0'!D$112,'0'!$A$112,IF(G10&lt;='0'!D$113,'0'!$A$113,IF(G10&lt;='0'!D$114,'0'!$A$114,IF(G10&lt;='0'!D$115,'0'!$A$115,IF(G10&lt;='0'!D$116,'0'!$A$116,IF(G10&lt;='0'!D$117,'0'!$A$117,IF(G10&lt;='0'!D$118,'0'!$A$118,IF(G10&lt;='0'!D$119,'0'!$A$119,IF(G10&lt;='0'!D$120,'0'!$A$120,IF(G10&lt;='0'!D$121,'0'!$A$121,IF(G10&lt;='0'!D$122,'0'!$A$122,IF(G10&lt;='0'!D$123,'0'!$A$123,IF(G10&lt;='0'!D$124,'0'!$A$124,IF(G10&lt;='0'!D$125,'0'!$A$125,IF(G10&lt;='0'!D$126,'0'!$A$126,IF(G10&lt;='0'!D$127,'0'!$A$127,IF(G10&lt;='0'!D$128,'0'!$A$128,IF(G10&lt;='0'!D$129,'0'!$A$129,IF(G10&lt;='0'!D$130,'0'!$A$130,IF(G10&lt;='0'!D$131,'0'!$A$131,IF(G10&lt;='0'!D$132,'0'!$A$132,IF(G10&lt;='0'!D$133,'0'!$A$133,IF(G10&lt;='0'!D$134,'0'!$A$134,'SP Wisznice'!V10)))))))))))))))))))))))))))))))))))))))))))))))))))))))))))))))))</f>
        <v>136</v>
      </c>
      <c r="V10" s="20">
        <f>IF(G10&lt;='0'!D$135,'0'!$A$135,IF(G10&lt;='0'!D$136,'0'!$A$136,IF(G10&lt;='0'!D$137,'0'!$A$137,IF(G10&lt;='0'!D$138,'0'!$A$138,IF(G10&lt;='0'!D$139,'0'!$A$139,IF(G10&lt;='0'!D$140,'0'!$A$140,IF(G10&lt;='0'!D$141,'0'!$A$141,IF(G10&lt;='0'!D$142,'0'!$A$142,IF(G10&lt;='0'!D$143,'0'!$A$143,IF(G10&lt;='0'!D$144,'0'!$A$144,IF(G10&lt;='0'!D$145,'0'!$A$145,IF(G10&lt;='0'!D$146,'0'!$A$146,IF(G10&lt;='0'!D$147,'0'!$A$147,IF(G10&lt;='0'!D$148,'0'!$A$148,IF(G10&lt;='0'!D$149,'0'!$A$149,IF(G10&lt;='0'!D$150,'0'!$A$150,IF(G10&lt;='0'!D$151,'0'!$A$151,IF(G10&lt;='0'!D$152,'0'!$A$152,IF(G10&lt;='0'!D$153,'0'!$A$153,IF(G10&lt;='0'!D$154,'0'!$A$154,IF(G10&lt;='0'!D$155,'0'!$A$155,IF(G10&lt;='0'!D$156,'0'!$A$156,IF(G10&lt;='0'!D$157,'0'!$A$157,IF(G10&lt;='0'!D$158,'0'!$A$158,IF(G10&lt;='0'!D$159,'0'!$A$159,IF(G10&lt;='0'!D$160,'0'!$A$160,IF(G10&lt;='0'!D$161,'0'!$A$161,IF(G10&lt;='0'!D$162,'0'!$A$162,IF(G10&lt;='0'!D$163,'0'!$A$163,IF(G10&lt;='0'!D$164,'0'!$A$164,IF(G10&lt;='0'!D$165,'0'!$A$165,IF(G10&lt;='0'!D$166,'0'!$A$166,IF(G10&lt;='0'!D$167,'0'!$A$167,IF(G10&lt;='0'!D$168,'0'!$A$168,IF(G10&lt;='0'!D$169,'0'!$A$169,IF(G10&lt;='0'!D$170,'0'!$A$170,IF(G10&lt;='0'!D$171,'0'!$A$171,IF(G10&lt;='0'!D$172,'0'!$A$172,IF(G10&lt;='0'!D$173,'0'!$A$173,IF(G10&lt;='0'!D$174,'0'!$A$174,IF(G10&lt;='0'!D$175,'0'!$A$175,IF(G10&lt;='0'!D$176,'0'!$A$176,IF(G10&lt;='0'!D$177,'0'!$A$177,IF(G10&lt;='0'!D$178,'0'!$A$178,IF(G10&lt;='0'!D$179,'0'!$A$179,IF(G10&lt;='0'!D$180,'0'!$A$180,IF(G10&lt;='0'!D$181,'0'!$A$181,IF(G10&lt;='0'!D$182,'0'!$A$182,IF(G10&lt;='0'!D$183,'0'!$A$183,IF(G10&lt;='0'!D$184,'0'!$A$184,IF(G10&lt;='0'!D$185,'0'!$A$185,IF(G10&lt;='0'!D$186,'0'!$A$186,IF(G10&lt;='0'!D$187,'0'!$A$187,IF(G10&lt;='0'!D$188,'0'!$A$188,IF(G10&lt;='0'!D$189,'0'!$A$189,IF(G10&lt;='0'!D$190,'0'!$A$190,IF(G10&lt;='0'!D$191,'0'!$A$191,IF(G10&lt;='0'!D$192,'0'!$A$192,IF(G10&lt;='0'!D$193,'0'!$A$193,IF(G10&lt;='0'!D$194,'0'!$A$194,IF(G10&lt;='0'!D$195,'0'!$A$195,IF(G10&lt;='0'!D$196,'0'!$A$196,IF(G10&lt;='0'!D$197,'0'!$A$197,W10)))))))))))))))))))))))))))))))))))))))))))))))))))))))))))))))</f>
        <v>70</v>
      </c>
      <c r="W10" s="20">
        <f>IF(G10&lt;='0'!D$197,'0'!$A$197,IF(G10&lt;='0'!D$198,'0'!$A$198,IF(G10&lt;='0'!D$199,'0'!$A$199,IF(G10&lt;='0'!D$200,'0'!$A$200,IF(G10&lt;='0'!D$201,'0'!$A$201,IF(G10&lt;='0'!D$202,'0'!$A$202,IF(G10&lt;='0'!D$203,'0'!$A$203,IF(G10&lt;='0'!D$204,'0'!$A$204,"0"))))))))</f>
        <v>8</v>
      </c>
      <c r="X10" s="20"/>
      <c r="Y10" s="20">
        <f>IF(I10='0'!E$69,'0'!$A$69,IF(I10='0'!E$70,'0'!$A$70,IF(I10='0'!E$71,'0'!$A$71,IF(I10='0'!E$72,'0'!$A$72,IF(I10='0'!E$73,'0'!$A$73,IF(I10='0'!E$74,'0'!$A$74,IF(I10='0'!E$75,'0'!$A$75,IF(I10='0'!E$76,'0'!$A$76,IF(I10='0'!E$77,'0'!$A$77,IF(I10='0'!E$78,'0'!$A$78,IF(I10='0'!E$79,'0'!$A$79,IF(I10='0'!E$80,'0'!$A$80,IF(I10='0'!E$81,'0'!$A$81,IF(I10='0'!E$82,'0'!$A$82,IF(I10='0'!E$83,'0'!$A$83,IF(I10='0'!E$84,'0'!$A$84,IF(I10='0'!E$85,'0'!$A$85,IF(I10='0'!E$86,'0'!$A$86,IF(I10='0'!E$87,'0'!$A$87,IF(I10='0'!E$88,'0'!$A$88,IF(I10='0'!E$89,'0'!$A$89,IF(I10='0'!E$90,'0'!$A$90,IF(I10='0'!E$91,'0'!$A$91,IF(I10='0'!E$92,'0'!$A$92,IF(I10='0'!E$93,'0'!$A$93,IF(I10='0'!E$94,'0'!$A$94,IF(I10='0'!E$95,'0'!$A$95,IF(I10='0'!E$96,'0'!$A$96,IF(I10='0'!E$97,'0'!$A$97,IF(I10='0'!E$98,'0'!$A$98,IF(I10='0'!E$99,'0'!$A$99,IF(I10='0'!E$100,'0'!$A$100,IF(I10='0'!E$101,'0'!$A$101,IF(I10='0'!E$102,'0'!$A$102,IF(I10='0'!E$103,'0'!$A$103,IF(I10='0'!E$104,'0'!$A$104,IF(I10='0'!E$105,'0'!$A$105,IF(I10='0'!E$106,'0'!$A$106,IF(I10='0'!E$107,'0'!$A$108,IF(I10='0'!E$109,'0'!$A$109,IF(I10='0'!E$110,'0'!$A$110,IF(I10='0'!E$111,'0'!$A$111,IF(I10='0'!E$112,'0'!$A$112,IF(I10='0'!E$113,'0'!$A$113,IF(I10='0'!E$114,'0'!$A$114,IF(I10='0'!E$115,'0'!$A$115,IF(I10='0'!E$116,'0'!$A$116,IF(I10='0'!E$117,'0'!$A$117,IF(I10='0'!E$118,'0'!$A$118,IF(I10='0'!E$119,'0'!$A$119,IF(I10='0'!E$120,'0'!$A$120,IF(I10='0'!E$121,'0'!$A$121,IF(I10='0'!E$122,'0'!$A$122,IF(I10='0'!E$123,'0'!$A$123,IF(I10='0'!E$124,'0'!$A$124,IF(I10='0'!E$125,'0'!$A$125,IF(I10='0'!E$126,'0'!$A$126,IF(I10='0'!E$127,'0'!$A$127,IF(I10='0'!E$128,'0'!$A$128,IF(I10='0'!E$129,'0'!$A$129,IF(I10='0'!E$130,'0'!$A$130,IF(I10='0'!E$131,'0'!$A$131,IF(I10='0'!E$132,'0'!$A$132,IF(I10='0'!E$133,'0'!$A$133,IF(I10='0'!E$134,'0'!$A$134,'SP Wisznice'!Z10)))))))))))))))))))))))))))))))))))))))))))))))))))))))))))))))))</f>
        <v>136</v>
      </c>
      <c r="Z10" s="20">
        <f>IF(I10='0'!E$135,'0'!$A$135,IF(I10='0'!E$136,'0'!$A$136,IF(I10='0'!E$137,'0'!$A$137,IF(I10='0'!E$138,'0'!$A$138,IF(I10='0'!E$139,'0'!$A$139,IF(I10='0'!E$140,'0'!$A$140,IF(I10='0'!E$141,'0'!$A$141,IF(I10='0'!E$142,'0'!$A$142,IF(I10='0'!E$143,'0'!$A$143,IF(I10='0'!E$144,'0'!$A$144,IF(I10='0'!E$145,'0'!$A$145,IF(I10='0'!E$146,'0'!$A$146,IF(I10='0'!E$147,'0'!$A$147,IF(I10='0'!E$148,'0'!$A$148,IF(I10='0'!E$149,'0'!$A$149,IF(I10='0'!E$150,'0'!$A$150,IF(I10='0'!E$151,'0'!$A$151,IF(I10='0'!E$152,'0'!$A$152,IF(I10='0'!E$153,'0'!$A$153,IF(I10='0'!E$154,'0'!$A$154,IF(I10='0'!E$155,'0'!$A$155,IF(I10='0'!E$156,'0'!$A$156,IF(I10='0'!E$157,'0'!$A$157,IF(I10='0'!E$158,'0'!$A$158,IF(I10='0'!E$159,'0'!$A$159,IF(I10='0'!E$160,'0'!$A$160,IF(I10='0'!E$161,'0'!$A$161,IF(I10='0'!E$162,'0'!$A$162,IF(I10='0'!E$163,'0'!$A$163,IF(I10='0'!E$164,'0'!$A$164,IF(I10='0'!E$165,'0'!$A$165,IF(I10='0'!E$166,'0'!$A$166,IF(I10='0'!E$167,'0'!$A$167,IF(I10='0'!E$168,'0'!$A$168,IF(I10='0'!E$169,'0'!$A$169,IF(I10='0'!E$170,'0'!$A$170,IF(I10='0'!E$171,'0'!$A$171,IF(I10='0'!E$172,'0'!$A$172,IF(I10='0'!E$173,'0'!$A$173,IF(I10='0'!E$174,'0'!$A$174,IF(I10='0'!E$175,'0'!$A$175,IF(I10='0'!E$176,'0'!$A$176,IF(I10='0'!E$177,'0'!$A$177,IF(I10='0'!E$178,'0'!$A$178,IF(I10='0'!E$179,'0'!$A$179,IF(I10='0'!E$180,'0'!$A$180,IF(I10='0'!E$181,'0'!$A$181,IF(I10='0'!E$182,'0'!$A$182,IF(I10='0'!E$183,'0'!$A$183,IF(I10='0'!E$184,'0'!$A$184,IF(I10='0'!E$185,'0'!$A$185,IF(I10='0'!E$186,'0'!$A$186,IF(I10='0'!E$187,'0'!$A$187,IF(I10='0'!E$188,'0'!$A$188,IF(I10='0'!E$189,'0'!$A$189,IF(I10='0'!E$190,'0'!$A$190,IF(I10='0'!E$191,'0'!$A$191,IF(I10='0'!E$192,'0'!$A$192,IF(I10='0'!E$193,'0'!$A$193,IF(I10='0'!E$194,'0'!$A$194,IF(I10='0'!E$195,'0'!$A$195,IF(I10='0'!E$196,'0'!$A$196,IF(I10='0'!E$197,'0'!$A$197,AA10)))))))))))))))))))))))))))))))))))))))))))))))))))))))))))))))</f>
        <v>70</v>
      </c>
      <c r="AA10" s="20" t="str">
        <f>IF(I10&gt;='0'!E$197,'0'!$A$197,IF(I10&gt;='0'!E$198,'0'!$A$198,IF(I10&gt;='0'!E$199,'0'!$A$199,IF(I10&gt;='0'!E$200,'0'!$A$200,IF(I10&gt;='0'!E$201,'0'!$A$201,IF(I10&gt;='0'!E$202,'0'!$A$202,IF(I10&gt;='0'!E$203,'0'!$A$203,IF(I10&gt;='0'!E$204,'0'!$A$204,"0"))))))))</f>
        <v>0</v>
      </c>
      <c r="AB10" s="20"/>
      <c r="AC10" s="20">
        <f>IF(K10='0'!F$69,'0'!$A$69,IF(K10&gt;='0'!F$70,'0'!$A$70,IF(K10&gt;='0'!F$71,'0'!$A$71,IF(K10&gt;='0'!F$72,'0'!$A$72,IF(K10='0'!F$73,'0'!$A$73,IF(K10&gt;='0'!F$74,'0'!$A$74,IF(K10&gt;='0'!F$75,'0'!$A$75,IF(K10&gt;='0'!F$76,'0'!$A$76,IF(K10='0'!F$77,'0'!$A$77,IF(K10&gt;='0'!F$78,'0'!$A$78,IF(K10&gt;='0'!F$79,'0'!$A$79,IF(K10&gt;='0'!F$80,'0'!$A$80,IF(K10='0'!F$81,'0'!$A$81,IF(K10&gt;='0'!F$82,'0'!$A$82,IF(K10&gt;='0'!F$83,'0'!$A$83,IF(K10&gt;='0'!F$84,'0'!$A$84,IF(K10='0'!F$85,'0'!$A$85,IF(K10&gt;='0'!F$86,'0'!$A$86,IF(K10&gt;='0'!F$87,'0'!$A$87,IF(K10&gt;='0'!F$88,'0'!$A$88,IF(K10='0'!F$89,'0'!$A$89,IF(K10&gt;='0'!F$90,'0'!$A$90,IF(K10&gt;='0'!F$91,'0'!$A$91,IF(K10&gt;='0'!F$92,'0'!$A$92,IF(K10='0'!F$93,'0'!$A$93,IF(K10&gt;='0'!F$94,'0'!$A$94,IF(K10&gt;='0'!F$95,'0'!$A$95,IF(K10&gt;='0'!F$96,'0'!$A$96,IF(K10='0'!F$97,'0'!$A$97,IF(K10&gt;='0'!F$98,'0'!$A$98,IF(K10&gt;='0'!F$99,'0'!$A$99,IF(K10&gt;='0'!F$100,'0'!$A$100,IF(K10&gt;='0'!F$101,'0'!$A$101,IF(K10&gt;='0'!F$102,'0'!$A$102,IF(K10&gt;='0'!F$103,'0'!$A$103,IF(K10&gt;='0'!F$104,'0'!$A$104,IF(K10&gt;='0'!F$105,'0'!$A$105,IF(K10&gt;='0'!F$106,'0'!$A$106,IF(K10&gt;='0'!F$107,'0'!$A$108,IF(K10&gt;='0'!F$109,'0'!$A$109,IF(K10&gt;='0'!F$110,'0'!$A$110,IF(K10&gt;='0'!F$111,'0'!$A$111,IF(K10&gt;='0'!F$112,'0'!$A$112,IF(K10&gt;='0'!F$113,'0'!$A$113,IF(K10&gt;='0'!F$114,'0'!$A$114,IF(K10&gt;='0'!F$115,'0'!$A$115,IF(K10&gt;='0'!F$116,'0'!$A$116,IF(K10&gt;='0'!F$117,'0'!$A$117,IF(K10&gt;='0'!F$118,'0'!$A$118,IF(K10&gt;='0'!F$119,'0'!$A$119,IF(K10&gt;='0'!F$120,'0'!$A$120,IF(K10&gt;='0'!F$121,'0'!$A$121,IF(K10&gt;='0'!F$122,'0'!$A$122,IF(K10&gt;='0'!F$123,'0'!$A$123,IF(K10&gt;='0'!F$124,'0'!$A$124,IF(K10&gt;='0'!F$125,'0'!$A$125,IF(K10&gt;='0'!F$126,'0'!$A$126,IF(K10&gt;='0'!F$127,'0'!$A$127,IF(K10&gt;='0'!F$128,'0'!$A$128,IF(K10&gt;='0'!F$129,'0'!$A$129,IF(K10&gt;='0'!F$130,'0'!$A$130,IF(K10&gt;='0'!F$131,'0'!$A$131,IF(K10&gt;='0'!F$132,'0'!$A$132,IF(K10&gt;='0'!F$133,'0'!$A$133,IF(K10&gt;='0'!F$134,'0'!$A$134,'SP Wisznice'!AD10)))))))))))))))))))))))))))))))))))))))))))))))))))))))))))))))))</f>
        <v>136</v>
      </c>
      <c r="AD10" s="20" t="str">
        <f>IF(K10&gt;='0'!F$135,'0'!$A$135,IF(K10&gt;='0'!F$136,'0'!$A$136,IF(K10&gt;='0'!F$137,'0'!$A$137,IF(K10&gt;='0'!F$138,'0'!$A$138,IF(K10&gt;='0'!F$139,'0'!$A$139,IF(K10&gt;='0'!F$140,'0'!$A$140,IF(K10&gt;='0'!F$141,'0'!$A$141,IF(K10&gt;='0'!F$142,'0'!$A$142,IF(K10&gt;='0'!F$143,'0'!$A$143,IF(K10&gt;='0'!F$144,'0'!$A$144,IF(K10&gt;='0'!F$145,'0'!$A$145,IF(K10&gt;='0'!F$146,'0'!$A$146,IF(K10&gt;='0'!F$147,'0'!$A$147,IF(K10&gt;='0'!F$148,'0'!$A$148,IF(K10&gt;='0'!F$149,'0'!$A$149,IF(K10&gt;='0'!F$150,'0'!$A$150,IF(K10&gt;='0'!F$151,'0'!$A$151,IF(K10&gt;='0'!F$152,'0'!$A$152,IF(K10&gt;='0'!F$153,'0'!$A$153,IF(K10&gt;='0'!F$154,'0'!$A$154,IF(K10&gt;='0'!F$155,'0'!$A$155,IF(K10&gt;='0'!F$156,'0'!$A$156,IF(K10&gt;='0'!F$157,'0'!$A$157,IF(K10&gt;='0'!F$158,'0'!$A$158,IF(K10&gt;='0'!F$159,'0'!$A$159,IF(K10&gt;='0'!F$160,'0'!$A$160,IF(K10&gt;='0'!F$161,'0'!$A$161,IF(K10&gt;='0'!F$162,'0'!$A$162,IF(K10&gt;='0'!F$163,'0'!$A$163,IF(K10&gt;='0'!F$164,'0'!$A$164,IF(K10&gt;='0'!F$165,'0'!$A$165,IF(K10&gt;='0'!F$166,'0'!$A$166,IF(K10&gt;='0'!F$167,'0'!$A$167,IF(K10&gt;='0'!F$168,'0'!$A$168,IF(K10&gt;='0'!F$169,'0'!$A$169,IF(K10&gt;='0'!F$170,'0'!$A$170,IF(K10&gt;='0'!F$171,'0'!$A$171,IF(K10&gt;='0'!F$172,'0'!$A$172,IF(K10&gt;='0'!F$173,'0'!$A$173,IF(K10&gt;='0'!F$174,'0'!$A$174,IF(K10&gt;='0'!F$175,'0'!$A$175,IF(K10&gt;='0'!F$176,'0'!$A$176,IF(K10&gt;='0'!F$177,'0'!$A$177,IF(K10&gt;='0'!F$178,'0'!$A$178,IF(K10&gt;='0'!F$179,'0'!$A$179,IF(K10&gt;='0'!F$180,'0'!$A$180,IF(K10&gt;='0'!F$181,'0'!$A$181,IF(K10&gt;='0'!F$182,'0'!$A$182,IF(K10&gt;='0'!F$183,'0'!$A$183,IF(K10&gt;='0'!F$184,'0'!$A$184,IF(K10&gt;='0'!F$185,'0'!$A$185,IF(K10&gt;='0'!F$186,'0'!$A$186,IF(K10&gt;='0'!F$187,'0'!$A$187,IF(K10&gt;='0'!F$188,'0'!$A$188,IF(K10&gt;='0'!F$189,'0'!$A$189,IF(K10&gt;='0'!F$190,'0'!$A$190,IF(K10&gt;='0'!F$191,'0'!$A$191,IF(K10&gt;='0'!F$192,'0'!$A$192,IF(K10&gt;='0'!F$193,'0'!$A$193,IF(K10&gt;='0'!F$194,'0'!$A$194,IF(K10&gt;='0'!F$195,'0'!$A$195,IF(K10&gt;='0'!F$196,'0'!$A$196,IF(K10&gt;='0'!F$197,'0'!$A$197,AE10)))))))))))))))))))))))))))))))))))))))))))))))))))))))))))))))</f>
        <v>0</v>
      </c>
      <c r="AE10" s="20" t="str">
        <f>IF(K10&gt;='0'!F$197,'0'!$A$197,IF(K10&gt;='0'!F$198,'0'!$A$198,IF(K10&gt;='0'!F$199,'0'!$A$199,IF(K10&gt;='0'!F$200,'0'!$A$200,IF(K10&gt;='0'!F$201,'0'!$A$201,IF(K10&gt;='0'!F$202,'0'!$A$202,IF(K10&gt;='0'!F$203,'0'!$A$203,IF(K10&gt;='0'!F$204,'0'!$A$204,"0"))))))))</f>
        <v>0</v>
      </c>
      <c r="AF10" s="18"/>
      <c r="AG10" s="20">
        <f>IF(M10='0'!G$69,'0'!$A$69,IF(M10='0'!G$70,'0'!$A$70,IF(M10='0'!G$71,'0'!$A$71,IF(M10='0'!G$72,'0'!$A$72,IF(M10='0'!G$73,'0'!$A$73,IF(M10='0'!G$74,'0'!$A$74,IF(M10='0'!G$75,'0'!$A$75,IF(M10='0'!G$76,'0'!$A$76,IF(M10='0'!G$77,'0'!$A$77,IF(M10='0'!G$78,'0'!$A$78,IF(M10='0'!G$79,'0'!$A$79,IF(M10='0'!G$80,'0'!$A$80,IF(M10='0'!G$81,'0'!$A$81,IF(M10='0'!G$82,'0'!$A$82,IF(M10='0'!G$83,'0'!$A$83,IF(M10='0'!G$84,'0'!$A$84,IF(M10='0'!G$85,'0'!$A$85,IF(M10='0'!G$86,'0'!$A$86,IF(M10='0'!G$87,'0'!$A$87,IF(M10='0'!G$88,'0'!$A$88,IF(M10='0'!G$89,'0'!$A$89,IF(M10='0'!G$90,'0'!$A$90,IF(M10='0'!G$91,'0'!$A$91,IF(M10='0'!G$92,'0'!$A$92,IF(M10='0'!G$93,'0'!$A$93,IF(M10='0'!G$94,'0'!$A$94,IF(M10='0'!G$95,'0'!$A$95,IF(M10='0'!G$96,'0'!$A$96,IF(M10='0'!G$97,'0'!$A$97,IF(M10='0'!G$98,'0'!$A$98,IF(M10='0'!G$99,'0'!$A$99,IF(M10='0'!G$100,'0'!$A$100,IF(M10='0'!G$101,'0'!$A$101,IF(M10='0'!G$102,'0'!$A$102,IF(M10='0'!G$103,'0'!$A$103,IF(M10='0'!G$104,'0'!$A$104,IF(M10='0'!G$105,'0'!$A$105,IF(M10='0'!G$106,'0'!$A$106,IF(M10='0'!G$107,'0'!$A$108,IF(M10='0'!G$109,'0'!$A$109,IF(M10='0'!G$110,'0'!$A$110,IF(M10='0'!G$111,'0'!$A$111,IF(M10='0'!G$112,'0'!$A$112,IF(M10='0'!G$113,'0'!$A$113,IF(M10='0'!G$114,'0'!$A$114,IF(M10='0'!G$115,'0'!$A$115,IF(M10='0'!G$116,'0'!$A$116,IF(M10='0'!G$117,'0'!$A$117,IF(M10='0'!G$118,'0'!$A$118,IF(M10='0'!G$119,'0'!$A$119,IF(M10='0'!G$120,'0'!$A$120,IF(M10='0'!G$121,'0'!$A$121,IF(M10='0'!G$122,'0'!$A$122,IF(M10='0'!G$123,'0'!$A$123,IF(M10='0'!G$124,'0'!$A$124,IF(M10='0'!G$125,'0'!$A$125,IF(M10='0'!G$126,'0'!$A$126,IF(M10='0'!G$127,'0'!$A$127,IF(M10='0'!G$128,'0'!$A$128,IF(M10='0'!G$129,'0'!$A$129,IF(M10='0'!G$130,'0'!$A$130,IF(M10='0'!G$131,'0'!$A$131,IF(M10='0'!G$132,'0'!$A$132,IF(M10='0'!G$133,'0'!$A$133,IF(M10='0'!G$134,'0'!$A$134,'SP Wisznice'!AH10)))))))))))))))))))))))))))))))))))))))))))))))))))))))))))))))))</f>
        <v>136</v>
      </c>
      <c r="AH10" s="20">
        <f>IF(M10='0'!G$135,'0'!$A$135,IF(M10='0'!G$136,'0'!$A$136,IF(M10='0'!G$137,'0'!$A$137,IF(M10='0'!G$138,'0'!$A$138,IF(M10='0'!G$139,'0'!$A$139,IF(M10='0'!G$140,'0'!$A$140,IF(M10='0'!G$141,'0'!$A$141,IF(M10='0'!G$142,'0'!$A$142,IF(M10='0'!G$143,'0'!$A$143,IF(M10='0'!G$144,'0'!$A$144,IF(M10='0'!G$145,'0'!$A$145,IF(M10='0'!G$146,'0'!$A$146,IF(M10='0'!G$147,'0'!$A$147,IF(M10='0'!G$148,'0'!$A$148,IF(M10='0'!G$149,'0'!$A$149,IF(M10='0'!G$150,'0'!$A$150,IF(M10='0'!G$151,'0'!$A$151,IF(M10='0'!G$152,'0'!$A$152,IF(M10='0'!G$153,'0'!$A$153,IF(M10='0'!G$154,'0'!$A$154,IF(M10='0'!G$155,'0'!$A$155,IF(M10='0'!G$156,'0'!$A$156,IF(M10='0'!G$157,'0'!$A$157,IF(M10='0'!G$158,'0'!$A$158,IF(M10='0'!G$159,'0'!$A$159,IF(M10='0'!G$160,'0'!$A$160,IF(M10='0'!G$161,'0'!$A$161,IF(M10='0'!G$162,'0'!$A$162,IF(M10='0'!G$163,'0'!$A$163,IF(M10='0'!G$164,'0'!$A$164,IF(M10='0'!G$165,'0'!$A$165,IF(M10='0'!G$166,'0'!$A$166,IF(M10='0'!G$167,'0'!$A$167,IF(M10='0'!G$168,'0'!$A$168,IF(M10='0'!G$169,'0'!$A$169,IF(M10='0'!G$170,'0'!$A$170,IF(M10='0'!G$171,'0'!$A$171,IF(M10='0'!G$172,'0'!$A$172,IF(M10='0'!G$173,'0'!$A$173,IF(M10='0'!G$174,'0'!$A$174,IF(M10='0'!G$175,'0'!$A$175,IF(M10='0'!G$176,'0'!$A$176,IF(M10='0'!G$177,'0'!$A$177,IF(M10='0'!G$178,'0'!$A$178,IF(M10='0'!G$179,'0'!$A$179,IF(M10='0'!G$180,'0'!$A$180,IF(M10='0'!G$181,'0'!$A$181,IF(M10='0'!G$182,'0'!$A$182,IF(M10='0'!G$183,'0'!$A$183,IF(M10='0'!G$184,'0'!$A$184,IF(M10='0'!G$185,'0'!$A$185,IF(M10='0'!G$186,'0'!$A$186,IF(M10='0'!G$187,'0'!$A$187,IF(M10='0'!G$188,'0'!$A$188,IF(M10='0'!G$189,'0'!$A$189,IF(M10='0'!G$190,'0'!$A$190,IF(M10='0'!G$191,'0'!$A$191,IF(M10='0'!G$192,'0'!$A$192,IF(M10='0'!G$193,'0'!$A$193,IF(M10='0'!G$194,'0'!$A$194,IF(M10='0'!G$195,'0'!$A$195,IF(M10='0'!G$196,'0'!$A$196,IF(M10='0'!G$197,'0'!$A$197,AI10)))))))))))))))))))))))))))))))))))))))))))))))))))))))))))))))</f>
        <v>68</v>
      </c>
      <c r="AI10" s="20">
        <f>IF(M10='0'!G$197,'0'!$A$197,IF(M10='0'!G$198,'0'!$A$198,IF(M10='0'!G$199,'0'!$A$199,IF(M10='0'!G$200,'0'!$A$200,IF(M10='0'!G$201,'0'!$A$201,IF(M10='0'!G$202,'0'!$A$202,IF(M10='0'!G$203,'0'!$A$203,IF(M10&lt;='0'!G$204,'0'!$A$204,"0"))))))))</f>
        <v>1</v>
      </c>
    </row>
    <row r="11" spans="1:35" ht="15">
      <c r="O11" s="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SUM(O4:O9)-P9</f>
        <v>1034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 Wisznice'!Q53)))))))))))))))))))))))))))))))))))))))))))))))))))))))))))))))))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 Wisznice'!R53)))))))))))))))))))))))))))))))))))))))))))))))))))))))))))))))))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 Wisznice'!Q54)))))))))))))))))))))))))))))))))))))))))))))))))))))))))))))))))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 Wisznice'!R54)))))))))))))))))))))))))))))))))))))))))))))))))))))))))))))))))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 Wisznice'!Q55)))))))))))))))))))))))))))))))))))))))))))))))))))))))))))))))))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 Wisznice'!R55)))))))))))))))))))))))))))))))))))))))))))))))))))))))))))))))))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 Wisznice'!Q56)))))))))))))))))))))))))))))))))))))))))))))))))))))))))))))))))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 Wisznice'!R56)))))))))))))))))))))))))))))))))))))))))))))))))))))))))))))))))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 Wisznice'!Q57)))))))))))))))))))))))))))))))))))))))))))))))))))))))))))))))))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 Wisznice'!R57)))))))))))))))))))))))))))))))))))))))))))))))))))))))))))))))))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 Wisznice'!Q58)))))))))))))))))))))))))))))))))))))))))))))))))))))))))))))))))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 Wisznice'!R58)))))))))))))))))))))))))))))))))))))))))))))))))))))))))))))))))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 Wisznice'!Q59)))))))))))))))))))))))))))))))))))))))))))))))))))))))))))))))))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 Wisznice'!R59)))))))))))))))))))))))))))))))))))))))))))))))))))))))))))))))))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 Wisznice'!Q60)))))))))))))))))))))))))))))))))))))))))))))))))))))))))))))))))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 Wisznice'!R60)))))))))))))))))))))))))))))))))))))))))))))))))))))))))))))))))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J16" sqref="J16"/>
    </sheetView>
  </sheetViews>
  <sheetFormatPr defaultRowHeight="14.25"/>
  <cols>
    <col min="1" max="1" width="3.375" customWidth="1"/>
    <col min="2" max="2" width="12.875" customWidth="1"/>
    <col min="3" max="3" width="9.625" customWidth="1"/>
    <col min="4" max="4" width="6.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D1" s="15" t="s">
        <v>77</v>
      </c>
      <c r="E1" s="121" t="s">
        <v>273</v>
      </c>
      <c r="F1" s="121"/>
      <c r="G1" s="121"/>
      <c r="H1" s="121"/>
      <c r="I1" s="15" t="s">
        <v>83</v>
      </c>
      <c r="J1" s="16">
        <f>(O12)</f>
        <v>1094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274</v>
      </c>
      <c r="C4" t="s">
        <v>199</v>
      </c>
      <c r="D4">
        <v>2006</v>
      </c>
      <c r="E4">
        <v>9.98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PSP2 Kraśnik'!Q4)))))))))))))))))))))))))))))))))))))))))))))))))))))))))))))))))</f>
        <v>49</v>
      </c>
      <c r="G4" s="6">
        <v>1.3738425925925925E-3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PSP2 Kraśnik'!U4)))))))))))))))))))))))))))))))))))))))))))))))))))))))))))))))))</f>
        <v>77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PSP2 Kraśnik'!Y4)))))))))))))))))))))))))))))))))))))))))))))))))))))))))))))))))</f>
        <v>0</v>
      </c>
      <c r="K4">
        <v>3.83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PSP2 Kraśnik'!AC4)))))))))))))))))))))))))))))))))))))))))))))))))))))))))))))))))</f>
        <v>48</v>
      </c>
      <c r="M4">
        <v>44.5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PSP2 Kraśnik'!AG4)))))))))))))))))))))))))))))))))))))))))))))))))))))))))))))))))</f>
        <v>85</v>
      </c>
      <c r="O4" s="21">
        <f t="shared" ref="O4:O10" si="0">SUM(F4+H4+J4+L4+N4)</f>
        <v>259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PSP2 Kraśnik'!R4)))))))))))))))))))))))))))))))))))))))))))))))))))))))))))))))))</f>
        <v>49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49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PSP2 Kraśnik'!V4)))))))))))))))))))))))))))))))))))))))))))))))))))))))))))))))))</f>
        <v>77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70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PSP2 Kraśnik'!Z4)))))))))))))))))))))))))))))))))))))))))))))))))))))))))))))))))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PSP2 Kraśnik'!AD4)))))))))))))))))))))))))))))))))))))))))))))))))))))))))))))))))</f>
        <v>48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48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PSP2 Kraśnik'!AH4)))))))))))))))))))))))))))))))))))))))))))))))))))))))))))))))))</f>
        <v>85</v>
      </c>
      <c r="AH4" s="20" t="str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0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275</v>
      </c>
      <c r="C5" t="s">
        <v>197</v>
      </c>
      <c r="D5">
        <v>2005</v>
      </c>
      <c r="E5">
        <v>9.43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PSP2 Kraśnik'!Q5)))))))))))))))))))))))))))))))))))))))))))))))))))))))))))))))))</f>
        <v>63</v>
      </c>
      <c r="G5" s="6">
        <v>1.5635416666666669E-3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PSP2 Kraśnik'!U5)))))))))))))))))))))))))))))))))))))))))))))))))))))))))))))))))</f>
        <v>46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PSP2 Kraśnik'!Y5)))))))))))))))))))))))))))))))))))))))))))))))))))))))))))))))))</f>
        <v>0</v>
      </c>
      <c r="K5">
        <v>4.18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PSP2 Kraśnik'!AC5)))))))))))))))))))))))))))))))))))))))))))))))))))))))))))))))))</f>
        <v>63</v>
      </c>
      <c r="M5">
        <v>34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PSP2 Kraśnik'!AG5)))))))))))))))))))))))))))))))))))))))))))))))))))))))))))))))))</f>
        <v>57</v>
      </c>
      <c r="O5" s="21">
        <f t="shared" si="0"/>
        <v>229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PSP2 Kraśnik'!R5)))))))))))))))))))))))))))))))))))))))))))))))))))))))))))))))))</f>
        <v>63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63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PSP2 Kraśnik'!V5)))))))))))))))))))))))))))))))))))))))))))))))))))))))))))))))))</f>
        <v>46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46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PSP2 Kraśnik'!Z5)))))))))))))))))))))))))))))))))))))))))))))))))))))))))))))))))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PSP2 Kraśnik'!AD5)))))))))))))))))))))))))))))))))))))))))))))))))))))))))))))))))</f>
        <v>63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63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PSP2 Kraśnik'!AH5)))))))))))))))))))))))))))))))))))))))))))))))))))))))))))))))))</f>
        <v>57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57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276</v>
      </c>
      <c r="C6" t="s">
        <v>249</v>
      </c>
      <c r="D6">
        <v>2006</v>
      </c>
      <c r="E6">
        <v>9.82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PSP2 Kraśnik'!Q6)))))))))))))))))))))))))))))))))))))))))))))))))))))))))))))))))</f>
        <v>53</v>
      </c>
      <c r="G6" s="6">
        <v>1.5435185185185185E-3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PSP2 Kraśnik'!U6)))))))))))))))))))))))))))))))))))))))))))))))))))))))))))))))))</f>
        <v>49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PSP2 Kraśnik'!Y6)))))))))))))))))))))))))))))))))))))))))))))))))))))))))))))))))</f>
        <v>0</v>
      </c>
      <c r="K6">
        <v>3.91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PSP2 Kraśnik'!AC6)))))))))))))))))))))))))))))))))))))))))))))))))))))))))))))))))</f>
        <v>51</v>
      </c>
      <c r="M6">
        <v>43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PSP2 Kraśnik'!AG6)))))))))))))))))))))))))))))))))))))))))))))))))))))))))))))))))</f>
        <v>81</v>
      </c>
      <c r="O6" s="21">
        <f t="shared" si="0"/>
        <v>234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PSP2 Kraśnik'!R6)))))))))))))))))))))))))))))))))))))))))))))))))))))))))))))))))</f>
        <v>53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53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PSP2 Kraśnik'!V6)))))))))))))))))))))))))))))))))))))))))))))))))))))))))))))))))</f>
        <v>49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49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PSP2 Kraśnik'!Z6)))))))))))))))))))))))))))))))))))))))))))))))))))))))))))))))))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PSP2 Kraśnik'!AD6)))))))))))))))))))))))))))))))))))))))))))))))))))))))))))))))))</f>
        <v>51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51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PSP2 Kraśnik'!AH6)))))))))))))))))))))))))))))))))))))))))))))))))))))))))))))))))</f>
        <v>81</v>
      </c>
      <c r="AH6" s="20" t="str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0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277</v>
      </c>
      <c r="C7" t="s">
        <v>195</v>
      </c>
      <c r="D7">
        <v>2006</v>
      </c>
      <c r="E7">
        <v>9.92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PSP2 Kraśnik'!Q7)))))))))))))))))))))))))))))))))))))))))))))))))))))))))))))))))</f>
        <v>50</v>
      </c>
      <c r="G7" s="6">
        <v>1.6561342592592593E-3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PSP2 Kraśnik'!U7)))))))))))))))))))))))))))))))))))))))))))))))))))))))))))))))))</f>
        <v>32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PSP2 Kraśnik'!Y7)))))))))))))))))))))))))))))))))))))))))))))))))))))))))))))))))</f>
        <v>0</v>
      </c>
      <c r="K7">
        <v>3.75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PSP2 Kraśnik'!AC7)))))))))))))))))))))))))))))))))))))))))))))))))))))))))))))))))</f>
        <v>45</v>
      </c>
      <c r="M7">
        <v>35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PSP2 Kraśnik'!AG7)))))))))))))))))))))))))))))))))))))))))))))))))))))))))))))))))</f>
        <v>59</v>
      </c>
      <c r="O7" s="21">
        <f t="shared" si="0"/>
        <v>186</v>
      </c>
      <c r="P7" s="18">
        <f>MIN(O4:O9)</f>
        <v>153</v>
      </c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PSP2 Kraśnik'!R7)))))))))))))))))))))))))))))))))))))))))))))))))))))))))))))))))</f>
        <v>50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50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PSP2 Kraśnik'!V7)))))))))))))))))))))))))))))))))))))))))))))))))))))))))))))))))</f>
        <v>32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32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PSP2 Kraśnik'!Z7)))))))))))))))))))))))))))))))))))))))))))))))))))))))))))))))))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PSP2 Kraśnik'!AD7)))))))))))))))))))))))))))))))))))))))))))))))))))))))))))))))))</f>
        <v>45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45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PSP2 Kraśnik'!AH7)))))))))))))))))))))))))))))))))))))))))))))))))))))))))))))))))</f>
        <v>59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59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278</v>
      </c>
      <c r="C8" t="s">
        <v>249</v>
      </c>
      <c r="D8">
        <v>2007</v>
      </c>
      <c r="E8">
        <v>10.4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PSP2 Kraśnik'!Q8)))))))))))))))))))))))))))))))))))))))))))))))))))))))))))))))))</f>
        <v>38</v>
      </c>
      <c r="G8" s="6">
        <v>1.4877314814814814E-3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PSP2 Kraśnik'!U8)))))))))))))))))))))))))))))))))))))))))))))))))))))))))))))))))</f>
        <v>58</v>
      </c>
      <c r="J8" s="10">
        <f>IF(I8=0,,IF(I8='0'!E$5,'0'!$A$5,IF(I8='0'!E$6,'0'!$A$6,IF(I8='0'!E$7,'0'!$A$7,IF(I8='0'!E$8,'0'!$A$8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'PSP2 Kraśnik'!Y8)))))))))))))))))))))))))))))))))))))))))))))))))))))))))))))))))</f>
        <v>0</v>
      </c>
      <c r="K8">
        <v>3.51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PSP2 Kraśnik'!AC8)))))))))))))))))))))))))))))))))))))))))))))))))))))))))))))))))</f>
        <v>37</v>
      </c>
      <c r="M8">
        <v>32.5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PSP2 Kraśnik'!AG8)))))))))))))))))))))))))))))))))))))))))))))))))))))))))))))))))</f>
        <v>53</v>
      </c>
      <c r="O8" s="21">
        <f t="shared" si="0"/>
        <v>186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PSP2 Kraśnik'!R8)))))))))))))))))))))))))))))))))))))))))))))))))))))))))))))))))</f>
        <v>38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38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PSP2 Kraśnik'!V8)))))))))))))))))))))))))))))))))))))))))))))))))))))))))))))))))</f>
        <v>58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58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PSP2 Kraśnik'!Z8)))))))))))))))))))))))))))))))))))))))))))))))))))))))))))))))))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PSP2 Kraśnik'!AD8)))))))))))))))))))))))))))))))))))))))))))))))))))))))))))))))))</f>
        <v>37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37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PSP2 Kraśnik'!AH8)))))))))))))))))))))))))))))))))))))))))))))))))))))))))))))))))</f>
        <v>53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53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279</v>
      </c>
      <c r="C9" t="s">
        <v>209</v>
      </c>
      <c r="D9">
        <v>2007</v>
      </c>
      <c r="E9">
        <v>10.09</v>
      </c>
      <c r="F9" s="10">
        <v>46</v>
      </c>
      <c r="G9" s="6">
        <v>1.7819444444444443E-3</v>
      </c>
      <c r="H9" s="10">
        <v>14</v>
      </c>
      <c r="J9" s="10">
        <f>IF(I9=0,,IF(I9='0'!E$5,'0'!$A$5,IF(I9='0'!E$6,'0'!$A$6,IF(I9='0'!E$7,'0'!$A$7,IF(I9='0'!E$8,'0'!$A$8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'PSP2 Kraśnik'!Y9)))))))))))))))))))))))))))))))))))))))))))))))))))))))))))))))))</f>
        <v>0</v>
      </c>
      <c r="K9">
        <v>3.76</v>
      </c>
      <c r="L9" s="10">
        <v>46</v>
      </c>
      <c r="M9">
        <v>30</v>
      </c>
      <c r="N9" s="10">
        <v>47</v>
      </c>
      <c r="O9" s="21">
        <f t="shared" ref="O9" si="1">SUM(F9+H9+J9+L9+N9)</f>
        <v>153</v>
      </c>
      <c r="P9" s="18">
        <f>MIN(O5:O9)</f>
        <v>153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8"/>
      <c r="AG9" s="20"/>
      <c r="AH9" s="20"/>
      <c r="AI9" s="20"/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PSP2 Kraśnik'!Q10)))))))))))))))))))))))))))))))))))))))))))))))))))))))))))))))))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PSP2 Kraśnik'!U10)))))))))))))))))))))))))))))))))))))))))))))))))))))))))))))))))</f>
        <v>0</v>
      </c>
      <c r="J10" s="10">
        <f>IF(I10=0,,IF(I10='0'!E$5,'0'!$A$5,IF(I10='0'!E$6,'0'!$A$6,IF(I10='0'!E$7,'0'!$A$7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IF(I10='0'!E$69,'0'!$A$69,'PSP2 Kraśnik'!Y10)))))))))))))))))))))))))))))))))))))))))))))))))))))))))))))))))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PSP2 Kraśnik'!AC10)))))))))))))))))))))))))))))))))))))))))))))))))))))))))))))))))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PSP2 Kraśnik'!AG10)))))))))))))))))))))))))))))))))))))))))))))))))))))))))))))))))</f>
        <v>0</v>
      </c>
      <c r="O10" s="21">
        <f t="shared" si="0"/>
        <v>0</v>
      </c>
      <c r="P10" s="18">
        <f>MIN(O6:O10)</f>
        <v>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8"/>
      <c r="AG10" s="20"/>
      <c r="AH10" s="20"/>
      <c r="AI10" s="20"/>
    </row>
    <row r="11" spans="1:35" ht="15">
      <c r="A11" s="111"/>
      <c r="B11" s="111"/>
      <c r="C11" s="111"/>
      <c r="D11" s="111"/>
      <c r="E11" s="111"/>
      <c r="F11" s="112"/>
      <c r="G11" s="113"/>
      <c r="H11" s="112"/>
      <c r="I11" s="111"/>
      <c r="J11" s="112"/>
      <c r="K11" s="111"/>
      <c r="L11" s="112"/>
      <c r="M11" s="111"/>
      <c r="N11" s="112"/>
      <c r="O11" s="1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SUM(O4:O9)-P7</f>
        <v>1094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PSP2 Kraśnik'!Q53)))))))))))))))))))))))))))))))))))))))))))))))))))))))))))))))))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PSP2 Kraśnik'!R53)))))))))))))))))))))))))))))))))))))))))))))))))))))))))))))))))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PSP2 Kraśnik'!Q54)))))))))))))))))))))))))))))))))))))))))))))))))))))))))))))))))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PSP2 Kraśnik'!R54)))))))))))))))))))))))))))))))))))))))))))))))))))))))))))))))))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PSP2 Kraśnik'!Q55)))))))))))))))))))))))))))))))))))))))))))))))))))))))))))))))))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PSP2 Kraśnik'!R55)))))))))))))))))))))))))))))))))))))))))))))))))))))))))))))))))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PSP2 Kraśnik'!Q56)))))))))))))))))))))))))))))))))))))))))))))))))))))))))))))))))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PSP2 Kraśnik'!R56)))))))))))))))))))))))))))))))))))))))))))))))))))))))))))))))))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PSP2 Kraśnik'!Q57)))))))))))))))))))))))))))))))))))))))))))))))))))))))))))))))))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PSP2 Kraśnik'!R57)))))))))))))))))))))))))))))))))))))))))))))))))))))))))))))))))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PSP2 Kraśnik'!Q58)))))))))))))))))))))))))))))))))))))))))))))))))))))))))))))))))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PSP2 Kraśnik'!R58)))))))))))))))))))))))))))))))))))))))))))))))))))))))))))))))))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PSP2 Kraśnik'!Q59)))))))))))))))))))))))))))))))))))))))))))))))))))))))))))))))))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PSP2 Kraśnik'!R59)))))))))))))))))))))))))))))))))))))))))))))))))))))))))))))))))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PSP2 Kraśnik'!Q60)))))))))))))))))))))))))))))))))))))))))))))))))))))))))))))))))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PSP2 Kraśnik'!R60)))))))))))))))))))))))))))))))))))))))))))))))))))))))))))))))))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2">
    <mergeCell ref="Q3:S3"/>
    <mergeCell ref="U3:W3"/>
    <mergeCell ref="Y3:AA3"/>
    <mergeCell ref="AC3:AE3"/>
    <mergeCell ref="AG3:AI3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K19" sqref="K19"/>
    </sheetView>
  </sheetViews>
  <sheetFormatPr defaultRowHeight="14.25"/>
  <cols>
    <col min="1" max="1" width="3.375" customWidth="1"/>
    <col min="2" max="2" width="12.875" customWidth="1"/>
    <col min="3" max="3" width="8.25" customWidth="1"/>
    <col min="4" max="4" width="7.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D1" s="15" t="s">
        <v>77</v>
      </c>
      <c r="E1" s="121" t="s">
        <v>280</v>
      </c>
      <c r="F1" s="121"/>
      <c r="G1" s="121"/>
      <c r="H1" s="121"/>
      <c r="I1" s="15" t="s">
        <v>83</v>
      </c>
      <c r="J1" s="16">
        <f>(O12)</f>
        <v>1009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281</v>
      </c>
      <c r="C4" t="s">
        <v>282</v>
      </c>
      <c r="D4">
        <v>2005</v>
      </c>
      <c r="E4">
        <v>9.8800000000000008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29 Lublin'!Q4)))))))))))))))))))))))))))))))))))))))))))))))))))))))))))))))))</f>
        <v>51</v>
      </c>
      <c r="G4" s="6">
        <v>1.4645833333333334E-3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29 Lublin'!U4)))))))))))))))))))))))))))))))))))))))))))))))))))))))))))))))))</f>
        <v>62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29 Lublin'!Y4)))))))))))))))))))))))))))))))))))))))))))))))))))))))))))))))))</f>
        <v>0</v>
      </c>
      <c r="K4">
        <v>3.77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29 Lublin'!AC4)))))))))))))))))))))))))))))))))))))))))))))))))))))))))))))))))</f>
        <v>46</v>
      </c>
      <c r="M4">
        <v>39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29 Lublin'!AG4)))))))))))))))))))))))))))))))))))))))))))))))))))))))))))))))))</f>
        <v>70</v>
      </c>
      <c r="O4" s="21">
        <f t="shared" ref="O4:O9" si="0">SUM(F4+H4+J4+L4+N4)</f>
        <v>229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29 Lublin'!R4)))))))))))))))))))))))))))))))))))))))))))))))))))))))))))))))))</f>
        <v>51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51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29 Lublin'!V4)))))))))))))))))))))))))))))))))))))))))))))))))))))))))))))))))</f>
        <v>62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62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29 Lublin'!Z4)))))))))))))))))))))))))))))))))))))))))))))))))))))))))))))))))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29 Lublin'!AD4)))))))))))))))))))))))))))))))))))))))))))))))))))))))))))))))))</f>
        <v>46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46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29 Lublin'!AH4)))))))))))))))))))))))))))))))))))))))))))))))))))))))))))))))))</f>
        <v>70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70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283</v>
      </c>
      <c r="C5" t="s">
        <v>205</v>
      </c>
      <c r="D5">
        <v>2005</v>
      </c>
      <c r="E5">
        <v>10.220000000000001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29 Lublin'!Q5)))))))))))))))))))))))))))))))))))))))))))))))))))))))))))))))))</f>
        <v>43</v>
      </c>
      <c r="G5" s="6">
        <v>1.6024305555555557E-3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29 Lublin'!U5)))))))))))))))))))))))))))))))))))))))))))))))))))))))))))))))))</f>
        <v>40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29 Lublin'!Y5)))))))))))))))))))))))))))))))))))))))))))))))))))))))))))))))))</f>
        <v>0</v>
      </c>
      <c r="K5">
        <v>3.65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29 Lublin'!AC5)))))))))))))))))))))))))))))))))))))))))))))))))))))))))))))))))</f>
        <v>42</v>
      </c>
      <c r="M5">
        <v>33.5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29 Lublin'!AG5)))))))))))))))))))))))))))))))))))))))))))))))))))))))))))))))))</f>
        <v>56</v>
      </c>
      <c r="O5" s="21">
        <f t="shared" si="0"/>
        <v>181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29 Lublin'!R5)))))))))))))))))))))))))))))))))))))))))))))))))))))))))))))))))</f>
        <v>43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43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29 Lublin'!V5)))))))))))))))))))))))))))))))))))))))))))))))))))))))))))))))))</f>
        <v>40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40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29 Lublin'!Z5)))))))))))))))))))))))))))))))))))))))))))))))))))))))))))))))))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29 Lublin'!AD5)))))))))))))))))))))))))))))))))))))))))))))))))))))))))))))))))</f>
        <v>42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42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29 Lublin'!AH5)))))))))))))))))))))))))))))))))))))))))))))))))))))))))))))))))</f>
        <v>56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56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284</v>
      </c>
      <c r="C6" t="s">
        <v>231</v>
      </c>
      <c r="D6">
        <v>2006</v>
      </c>
      <c r="E6">
        <v>10.08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29 Lublin'!Q6)))))))))))))))))))))))))))))))))))))))))))))))))))))))))))))))))</f>
        <v>46</v>
      </c>
      <c r="G6" s="6">
        <v>1.6392361111111113E-3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29 Lublin'!U6)))))))))))))))))))))))))))))))))))))))))))))))))))))))))))))))))</f>
        <v>34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29 Lublin'!Y6)))))))))))))))))))))))))))))))))))))))))))))))))))))))))))))))))</f>
        <v>0</v>
      </c>
      <c r="K6">
        <v>3.98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29 Lublin'!AC6)))))))))))))))))))))))))))))))))))))))))))))))))))))))))))))))))</f>
        <v>53</v>
      </c>
      <c r="M6">
        <v>34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29 Lublin'!AG6)))))))))))))))))))))))))))))))))))))))))))))))))))))))))))))))))</f>
        <v>57</v>
      </c>
      <c r="O6" s="21">
        <f t="shared" si="0"/>
        <v>190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29 Lublin'!R6)))))))))))))))))))))))))))))))))))))))))))))))))))))))))))))))))</f>
        <v>46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46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29 Lublin'!V6)))))))))))))))))))))))))))))))))))))))))))))))))))))))))))))))))</f>
        <v>34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34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29 Lublin'!Z6)))))))))))))))))))))))))))))))))))))))))))))))))))))))))))))))))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29 Lublin'!AD6)))))))))))))))))))))))))))))))))))))))))))))))))))))))))))))))))</f>
        <v>53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53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29 Lublin'!AH6)))))))))))))))))))))))))))))))))))))))))))))))))))))))))))))))))</f>
        <v>57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57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285</v>
      </c>
      <c r="C7" t="s">
        <v>286</v>
      </c>
      <c r="D7">
        <v>2005</v>
      </c>
      <c r="E7">
        <v>9.7100000000000009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29 Lublin'!Q7)))))))))))))))))))))))))))))))))))))))))))))))))))))))))))))))))</f>
        <v>56</v>
      </c>
      <c r="G7" s="6">
        <v>1.4797453703703702E-3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29 Lublin'!U7)))))))))))))))))))))))))))))))))))))))))))))))))))))))))))))))))</f>
        <v>59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29 Lublin'!Y7)))))))))))))))))))))))))))))))))))))))))))))))))))))))))))))))))</f>
        <v>0</v>
      </c>
      <c r="K7">
        <v>3.94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29 Lublin'!AC7)))))))))))))))))))))))))))))))))))))))))))))))))))))))))))))))))</f>
        <v>52</v>
      </c>
      <c r="M7">
        <v>27.5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29 Lublin'!AG7)))))))))))))))))))))))))))))))))))))))))))))))))))))))))))))))))</f>
        <v>40</v>
      </c>
      <c r="O7" s="21">
        <f t="shared" si="0"/>
        <v>207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29 Lublin'!R7)))))))))))))))))))))))))))))))))))))))))))))))))))))))))))))))))</f>
        <v>56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56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29 Lublin'!V7)))))))))))))))))))))))))))))))))))))))))))))))))))))))))))))))))</f>
        <v>59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59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29 Lublin'!Z7)))))))))))))))))))))))))))))))))))))))))))))))))))))))))))))))))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29 Lublin'!AD7)))))))))))))))))))))))))))))))))))))))))))))))))))))))))))))))))</f>
        <v>52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52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29 Lublin'!AH7)))))))))))))))))))))))))))))))))))))))))))))))))))))))))))))))))</f>
        <v>40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40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287</v>
      </c>
      <c r="C8" t="s">
        <v>288</v>
      </c>
      <c r="D8">
        <v>2005</v>
      </c>
      <c r="E8">
        <v>10.18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29 Lublin'!Q8)))))))))))))))))))))))))))))))))))))))))))))))))))))))))))))))))</f>
        <v>44</v>
      </c>
      <c r="G8" s="6">
        <v>1.5209490740740741E-3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29 Lublin'!U8)))))))))))))))))))))))))))))))))))))))))))))))))))))))))))))))))</f>
        <v>53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29 Lublin'!Y8)))))))))))))))))))))))))))))))))))))))))))))))))))))))))))))))))</f>
        <v>0</v>
      </c>
      <c r="K8">
        <v>3.76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29 Lublin'!AC8)))))))))))))))))))))))))))))))))))))))))))))))))))))))))))))))))</f>
        <v>46</v>
      </c>
      <c r="M8">
        <v>35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29 Lublin'!AG8)))))))))))))))))))))))))))))))))))))))))))))))))))))))))))))))))</f>
        <v>59</v>
      </c>
      <c r="O8" s="21">
        <f t="shared" si="0"/>
        <v>202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29 Lublin'!R8)))))))))))))))))))))))))))))))))))))))))))))))))))))))))))))))))</f>
        <v>44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44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29 Lublin'!V8)))))))))))))))))))))))))))))))))))))))))))))))))))))))))))))))))</f>
        <v>53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53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29 Lublin'!Z8)))))))))))))))))))))))))))))))))))))))))))))))))))))))))))))))))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29 Lublin'!AD8)))))))))))))))))))))))))))))))))))))))))))))))))))))))))))))))))</f>
        <v>46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46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29 Lublin'!AH8)))))))))))))))))))))))))))))))))))))))))))))))))))))))))))))))))</f>
        <v>59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59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289</v>
      </c>
      <c r="C9" t="s">
        <v>262</v>
      </c>
      <c r="D9">
        <v>2005</v>
      </c>
      <c r="E9">
        <v>10.56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29 Lublin'!Q9)))))))))))))))))))))))))))))))))))))))))))))))))))))))))))))))))</f>
        <v>34</v>
      </c>
      <c r="G9" s="6">
        <v>1.4998842592592592E-3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29 Lublin'!U9)))))))))))))))))))))))))))))))))))))))))))))))))))))))))))))))))</f>
        <v>56</v>
      </c>
      <c r="J9" s="10">
        <f>IF(I9=0,,IF(I9='0'!E$5,'0'!$A$5,IF(I9='0'!E$6,'0'!$A$6,IF(I9='0'!E$7,'0'!$A$7,IF(I9='0'!E$8,'0'!$A$8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'SP29 Lublin'!Y9)))))))))))))))))))))))))))))))))))))))))))))))))))))))))))))))))</f>
        <v>0</v>
      </c>
      <c r="K9">
        <v>3.76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29 Lublin'!AC9)))))))))))))))))))))))))))))))))))))))))))))))))))))))))))))))))</f>
        <v>46</v>
      </c>
      <c r="M9">
        <v>27.5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29 Lublin'!AG9)))))))))))))))))))))))))))))))))))))))))))))))))))))))))))))))))</f>
        <v>40</v>
      </c>
      <c r="O9" s="21">
        <f t="shared" si="0"/>
        <v>176</v>
      </c>
      <c r="P9" s="18"/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29 Lublin'!R9)))))))))))))))))))))))))))))))))))))))))))))))))))))))))))))))))</f>
        <v>34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34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29 Lublin'!V9)))))))))))))))))))))))))))))))))))))))))))))))))))))))))))))))))</f>
        <v>56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56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29 Lublin'!Z9)))))))))))))))))))))))))))))))))))))))))))))))))))))))))))))))))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29 Lublin'!AD9)))))))))))))))))))))))))))))))))))))))))))))))))))))))))))))))))</f>
        <v>46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46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29 Lublin'!AH9)))))))))))))))))))))))))))))))))))))))))))))))))))))))))))))))))</f>
        <v>40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40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29 Lublin'!Q10)))))))))))))))))))))))))))))))))))))))))))))))))))))))))))))))))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29 Lublin'!U10)))))))))))))))))))))))))))))))))))))))))))))))))))))))))))))))))</f>
        <v>0</v>
      </c>
      <c r="J10" s="10">
        <f>IF(I10=0,,IF(I10='0'!E$5,'0'!$A$5,IF(I10='0'!E$6,'0'!$A$6,IF(I10='0'!E$7,'0'!$A$7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IF(I10='0'!E$69,'0'!$A$69,'SP29 Lublin'!Y10)))))))))))))))))))))))))))))))))))))))))))))))))))))))))))))))))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29 Lublin'!AC10)))))))))))))))))))))))))))))))))))))))))))))))))))))))))))))))))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29 Lublin'!AG10)))))))))))))))))))))))))))))))))))))))))))))))))))))))))))))))))</f>
        <v>0</v>
      </c>
      <c r="O10" s="21">
        <f>SUM(F10+H10+J10+L10+N10)</f>
        <v>0</v>
      </c>
      <c r="P10" s="18">
        <f>MIN(O4:O9)</f>
        <v>176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8"/>
      <c r="AG10" s="20"/>
      <c r="AH10" s="20"/>
      <c r="AI10" s="20"/>
    </row>
    <row r="11" spans="1:35" ht="15">
      <c r="O11" s="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SUM(O4:O9)-P10</f>
        <v>1009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29 Lublin'!Q53)))))))))))))))))))))))))))))))))))))))))))))))))))))))))))))))))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29 Lublin'!R53)))))))))))))))))))))))))))))))))))))))))))))))))))))))))))))))))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29 Lublin'!Q54)))))))))))))))))))))))))))))))))))))))))))))))))))))))))))))))))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29 Lublin'!R54)))))))))))))))))))))))))))))))))))))))))))))))))))))))))))))))))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29 Lublin'!Q55)))))))))))))))))))))))))))))))))))))))))))))))))))))))))))))))))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29 Lublin'!R55)))))))))))))))))))))))))))))))))))))))))))))))))))))))))))))))))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29 Lublin'!Q56)))))))))))))))))))))))))))))))))))))))))))))))))))))))))))))))))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29 Lublin'!R56)))))))))))))))))))))))))))))))))))))))))))))))))))))))))))))))))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29 Lublin'!Q57)))))))))))))))))))))))))))))))))))))))))))))))))))))))))))))))))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29 Lublin'!R57)))))))))))))))))))))))))))))))))))))))))))))))))))))))))))))))))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29 Lublin'!Q58)))))))))))))))))))))))))))))))))))))))))))))))))))))))))))))))))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29 Lublin'!R58)))))))))))))))))))))))))))))))))))))))))))))))))))))))))))))))))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29 Lublin'!Q59)))))))))))))))))))))))))))))))))))))))))))))))))))))))))))))))))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29 Lublin'!R59)))))))))))))))))))))))))))))))))))))))))))))))))))))))))))))))))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29 Lublin'!Q60)))))))))))))))))))))))))))))))))))))))))))))))))))))))))))))))))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29 Lublin'!R60)))))))))))))))))))))))))))))))))))))))))))))))))))))))))))))))))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2">
    <mergeCell ref="Q3:S3"/>
    <mergeCell ref="U3:W3"/>
    <mergeCell ref="Y3:AA3"/>
    <mergeCell ref="AC3:AE3"/>
    <mergeCell ref="AG3:AI3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M16" sqref="M16"/>
    </sheetView>
  </sheetViews>
  <sheetFormatPr defaultRowHeight="14.25"/>
  <cols>
    <col min="1" max="1" width="3.375" customWidth="1"/>
    <col min="2" max="2" width="11" customWidth="1"/>
    <col min="3" max="3" width="9.875" customWidth="1"/>
    <col min="4" max="4" width="7.2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D1" s="15" t="s">
        <v>77</v>
      </c>
      <c r="E1" s="121" t="s">
        <v>291</v>
      </c>
      <c r="F1" s="121"/>
      <c r="G1" s="121"/>
      <c r="H1" s="121"/>
      <c r="I1" s="15" t="s">
        <v>83</v>
      </c>
      <c r="J1" s="16">
        <f>(O12)</f>
        <v>918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292</v>
      </c>
      <c r="C4" t="s">
        <v>193</v>
      </c>
      <c r="D4">
        <v>2005</v>
      </c>
      <c r="E4">
        <v>9.65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 Józefów'!Q4)))))))))))))))))))))))))))))))))))))))))))))))))))))))))))))))))</f>
        <v>57</v>
      </c>
      <c r="G4" s="6">
        <v>1.5582175925925926E-3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 Józefów'!U4)))))))))))))))))))))))))))))))))))))))))))))))))))))))))))))))))</f>
        <v>47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 Józefów'!Y4)))))))))))))))))))))))))))))))))))))))))))))))))))))))))))))))))</f>
        <v>0</v>
      </c>
      <c r="K4">
        <v>3.9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 Józefów'!AC4)))))))))))))))))))))))))))))))))))))))))))))))))))))))))))))))))</f>
        <v>50</v>
      </c>
      <c r="M4">
        <v>25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 Józefów'!AG4)))))))))))))))))))))))))))))))))))))))))))))))))))))))))))))))))</f>
        <v>34</v>
      </c>
      <c r="O4" s="21">
        <f t="shared" ref="O4:O9" si="0">SUM(F4+H4+J4+L4+N4)</f>
        <v>188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 Józefów'!R4)))))))))))))))))))))))))))))))))))))))))))))))))))))))))))))))))</f>
        <v>57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57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 Józefów'!V4)))))))))))))))))))))))))))))))))))))))))))))))))))))))))))))))))</f>
        <v>47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47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 Józefów'!Z4)))))))))))))))))))))))))))))))))))))))))))))))))))))))))))))))))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 Józefów'!AD4)))))))))))))))))))))))))))))))))))))))))))))))))))))))))))))))))</f>
        <v>50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50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 Józefów'!AH4)))))))))))))))))))))))))))))))))))))))))))))))))))))))))))))))))</f>
        <v>34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34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293</v>
      </c>
      <c r="C5" t="s">
        <v>210</v>
      </c>
      <c r="D5">
        <v>2006</v>
      </c>
      <c r="E5">
        <v>9.92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 Józefów'!Q5)))))))))))))))))))))))))))))))))))))))))))))))))))))))))))))))))</f>
        <v>50</v>
      </c>
      <c r="G5" s="6">
        <v>1.6043981481481482E-3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 Józefów'!U5)))))))))))))))))))))))))))))))))))))))))))))))))))))))))))))))))</f>
        <v>40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 Józefów'!Y5)))))))))))))))))))))))))))))))))))))))))))))))))))))))))))))))))</f>
        <v>0</v>
      </c>
      <c r="K5">
        <v>3.56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 Józefów'!AC5)))))))))))))))))))))))))))))))))))))))))))))))))))))))))))))))))</f>
        <v>39</v>
      </c>
      <c r="M5">
        <v>33.5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 Józefów'!AG5)))))))))))))))))))))))))))))))))))))))))))))))))))))))))))))))))</f>
        <v>56</v>
      </c>
      <c r="O5" s="21">
        <f t="shared" si="0"/>
        <v>185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 Józefów'!R5)))))))))))))))))))))))))))))))))))))))))))))))))))))))))))))))))</f>
        <v>50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50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 Józefów'!V5)))))))))))))))))))))))))))))))))))))))))))))))))))))))))))))))))</f>
        <v>40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40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 Józefów'!Z5)))))))))))))))))))))))))))))))))))))))))))))))))))))))))))))))))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 Józefów'!AD5)))))))))))))))))))))))))))))))))))))))))))))))))))))))))))))))))</f>
        <v>39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39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 Józefów'!AH5)))))))))))))))))))))))))))))))))))))))))))))))))))))))))))))))))</f>
        <v>56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56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293</v>
      </c>
      <c r="C6" t="s">
        <v>231</v>
      </c>
      <c r="D6">
        <v>2005</v>
      </c>
      <c r="E6">
        <v>10.33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 Józefów'!Q6)))))))))))))))))))))))))))))))))))))))))))))))))))))))))))))))))</f>
        <v>40</v>
      </c>
      <c r="G6" s="6">
        <v>1.5896990740740741E-3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 Józefów'!U6)))))))))))))))))))))))))))))))))))))))))))))))))))))))))))))))))</f>
        <v>42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 Józefów'!Y6)))))))))))))))))))))))))))))))))))))))))))))))))))))))))))))))))</f>
        <v>0</v>
      </c>
      <c r="K6">
        <v>3.34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 Józefów'!AC6)))))))))))))))))))))))))))))))))))))))))))))))))))))))))))))))))</f>
        <v>32</v>
      </c>
      <c r="M6">
        <v>29.5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 Józefów'!AG6)))))))))))))))))))))))))))))))))))))))))))))))))))))))))))))))))</f>
        <v>45</v>
      </c>
      <c r="O6" s="21">
        <f t="shared" si="0"/>
        <v>159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 Józefów'!R6)))))))))))))))))))))))))))))))))))))))))))))))))))))))))))))))))</f>
        <v>40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40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 Józefów'!V6)))))))))))))))))))))))))))))))))))))))))))))))))))))))))))))))))</f>
        <v>42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42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 Józefów'!Z6)))))))))))))))))))))))))))))))))))))))))))))))))))))))))))))))))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 Józefów'!AD6)))))))))))))))))))))))))))))))))))))))))))))))))))))))))))))))))</f>
        <v>32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32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 Józefów'!AH6)))))))))))))))))))))))))))))))))))))))))))))))))))))))))))))))))</f>
        <v>45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45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294</v>
      </c>
      <c r="C7" t="s">
        <v>216</v>
      </c>
      <c r="D7">
        <v>2005</v>
      </c>
      <c r="E7">
        <v>10.050000000000001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 Józefów'!Q7)))))))))))))))))))))))))))))))))))))))))))))))))))))))))))))))))</f>
        <v>47</v>
      </c>
      <c r="G7" s="6">
        <v>1.4791666666666666E-3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 Józefów'!U7)))))))))))))))))))))))))))))))))))))))))))))))))))))))))))))))))</f>
        <v>60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 Józefów'!Y7)))))))))))))))))))))))))))))))))))))))))))))))))))))))))))))))))</f>
        <v>0</v>
      </c>
      <c r="K7">
        <v>3.52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 Józefów'!AC7)))))))))))))))))))))))))))))))))))))))))))))))))))))))))))))))))</f>
        <v>38</v>
      </c>
      <c r="M7">
        <v>36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 Józefów'!AG7)))))))))))))))))))))))))))))))))))))))))))))))))))))))))))))))))</f>
        <v>62</v>
      </c>
      <c r="O7" s="21">
        <f t="shared" si="0"/>
        <v>207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 Józefów'!R7)))))))))))))))))))))))))))))))))))))))))))))))))))))))))))))))))</f>
        <v>47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47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 Józefów'!V7)))))))))))))))))))))))))))))))))))))))))))))))))))))))))))))))))</f>
        <v>60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60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 Józefów'!Z7)))))))))))))))))))))))))))))))))))))))))))))))))))))))))))))))))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 Józefów'!AD7)))))))))))))))))))))))))))))))))))))))))))))))))))))))))))))))))</f>
        <v>38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38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 Józefów'!AH7)))))))))))))))))))))))))))))))))))))))))))))))))))))))))))))))))</f>
        <v>62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62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295</v>
      </c>
      <c r="C8" t="s">
        <v>296</v>
      </c>
      <c r="D8">
        <v>2005</v>
      </c>
      <c r="E8">
        <v>9.57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 Józefów'!Q8)))))))))))))))))))))))))))))))))))))))))))))))))))))))))))))))))</f>
        <v>59</v>
      </c>
      <c r="G8" s="6">
        <v>1.5159722222222222E-3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 Józefów'!U8)))))))))))))))))))))))))))))))))))))))))))))))))))))))))))))))))</f>
        <v>54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 Józefów'!Y8)))))))))))))))))))))))))))))))))))))))))))))))))))))))))))))))))</f>
        <v>0</v>
      </c>
      <c r="K8">
        <v>3.75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 Józefów'!AC8)))))))))))))))))))))))))))))))))))))))))))))))))))))))))))))))))</f>
        <v>45</v>
      </c>
      <c r="M8">
        <v>18.5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 Józefów'!AG8)))))))))))))))))))))))))))))))))))))))))))))))))))))))))))))))))</f>
        <v>21</v>
      </c>
      <c r="O8" s="21">
        <f t="shared" si="0"/>
        <v>179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 Józefów'!R8)))))))))))))))))))))))))))))))))))))))))))))))))))))))))))))))))</f>
        <v>59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59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 Józefów'!V8)))))))))))))))))))))))))))))))))))))))))))))))))))))))))))))))))</f>
        <v>54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54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 Józefów'!Z8)))))))))))))))))))))))))))))))))))))))))))))))))))))))))))))))))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 Józefów'!AD8)))))))))))))))))))))))))))))))))))))))))))))))))))))))))))))))))</f>
        <v>45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45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 Józefów'!AH8)))))))))))))))))))))))))))))))))))))))))))))))))))))))))))))))))</f>
        <v>21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21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297</v>
      </c>
      <c r="C9" t="s">
        <v>197</v>
      </c>
      <c r="D9">
        <v>2006</v>
      </c>
      <c r="E9">
        <v>10.58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 Józefów'!Q9)))))))))))))))))))))))))))))))))))))))))))))))))))))))))))))))))</f>
        <v>34</v>
      </c>
      <c r="G9" s="6">
        <v>1.632175925925926E-3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 Józefów'!U9)))))))))))))))))))))))))))))))))))))))))))))))))))))))))))))))))</f>
        <v>35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SP Józefów'!Y9)))))))))))))))))))))))))))))))))))))))))))))))))))))))))))))))))</f>
        <v>0</v>
      </c>
      <c r="K9">
        <v>3.31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 Józefów'!AC9)))))))))))))))))))))))))))))))))))))))))))))))))))))))))))))))))</f>
        <v>31</v>
      </c>
      <c r="M9">
        <v>27.5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 Józefów'!AG9)))))))))))))))))))))))))))))))))))))))))))))))))))))))))))))))))</f>
        <v>40</v>
      </c>
      <c r="O9" s="21">
        <f t="shared" si="0"/>
        <v>140</v>
      </c>
      <c r="P9" s="18">
        <f>MIN(O4:O9)</f>
        <v>140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 Józefów'!R9)))))))))))))))))))))))))))))))))))))))))))))))))))))))))))))))))</f>
        <v>34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34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 Józefów'!V9)))))))))))))))))))))))))))))))))))))))))))))))))))))))))))))))))</f>
        <v>35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35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 Józefów'!Z9)))))))))))))))))))))))))))))))))))))))))))))))))))))))))))))))))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 Józefów'!AD9)))))))))))))))))))))))))))))))))))))))))))))))))))))))))))))))))</f>
        <v>31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31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 Józefów'!AH9)))))))))))))))))))))))))))))))))))))))))))))))))))))))))))))))))</f>
        <v>40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40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 Józefów'!Q10)))))))))))))))))))))))))))))))))))))))))))))))))))))))))))))))))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 Józefów'!U10)))))))))))))))))))))))))))))))))))))))))))))))))))))))))))))))))</f>
        <v>0</v>
      </c>
      <c r="J10" s="10">
        <f>IF(I10=0,,IF(I10='0'!E$5,'0'!$A$5,IF(I10='0'!E$6,'0'!$A$6,IF(I10='0'!E$7,'0'!$A$7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IF(I10='0'!E$69,'0'!$A$69,'SP Józefów'!Y10)))))))))))))))))))))))))))))))))))))))))))))))))))))))))))))))))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 Józefów'!AC10)))))))))))))))))))))))))))))))))))))))))))))))))))))))))))))))))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 Józefów'!AG10)))))))))))))))))))))))))))))))))))))))))))))))))))))))))))))))))</f>
        <v>0</v>
      </c>
      <c r="O10" s="21">
        <f>SUM(F10+H10+J10+L10+N10)</f>
        <v>0</v>
      </c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8"/>
      <c r="AG10" s="20"/>
      <c r="AH10" s="20"/>
      <c r="AI10" s="20"/>
    </row>
    <row r="11" spans="1:35" ht="15">
      <c r="A11" s="111"/>
      <c r="B11" s="111"/>
      <c r="C11" s="111"/>
      <c r="D11" s="111"/>
      <c r="E11" s="111"/>
      <c r="F11" s="112"/>
      <c r="G11" s="113"/>
      <c r="H11" s="112"/>
      <c r="I11" s="111"/>
      <c r="J11" s="112"/>
      <c r="K11" s="111"/>
      <c r="L11" s="112"/>
      <c r="M11" s="111"/>
      <c r="N11" s="112"/>
      <c r="O11" s="1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SUM(O4:O9)-P9</f>
        <v>918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 Józefów'!Q53)))))))))))))))))))))))))))))))))))))))))))))))))))))))))))))))))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 Józefów'!R53)))))))))))))))))))))))))))))))))))))))))))))))))))))))))))))))))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 Józefów'!Q54)))))))))))))))))))))))))))))))))))))))))))))))))))))))))))))))))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 Józefów'!R54)))))))))))))))))))))))))))))))))))))))))))))))))))))))))))))))))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 Józefów'!Q55)))))))))))))))))))))))))))))))))))))))))))))))))))))))))))))))))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 Józefów'!R55)))))))))))))))))))))))))))))))))))))))))))))))))))))))))))))))))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 Józefów'!Q56)))))))))))))))))))))))))))))))))))))))))))))))))))))))))))))))))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 Józefów'!R56)))))))))))))))))))))))))))))))))))))))))))))))))))))))))))))))))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 Józefów'!Q57)))))))))))))))))))))))))))))))))))))))))))))))))))))))))))))))))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 Józefów'!R57)))))))))))))))))))))))))))))))))))))))))))))))))))))))))))))))))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 Józefów'!Q58)))))))))))))))))))))))))))))))))))))))))))))))))))))))))))))))))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 Józefów'!R58)))))))))))))))))))))))))))))))))))))))))))))))))))))))))))))))))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 Józefów'!Q59)))))))))))))))))))))))))))))))))))))))))))))))))))))))))))))))))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 Józefów'!R59)))))))))))))))))))))))))))))))))))))))))))))))))))))))))))))))))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 Józefów'!Q60)))))))))))))))))))))))))))))))))))))))))))))))))))))))))))))))))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 Józefów'!R60)))))))))))))))))))))))))))))))))))))))))))))))))))))))))))))))))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2">
    <mergeCell ref="Q3:S3"/>
    <mergeCell ref="U3:W3"/>
    <mergeCell ref="Y3:AA3"/>
    <mergeCell ref="AC3:AE3"/>
    <mergeCell ref="AG3:AI3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F14" sqref="F14"/>
    </sheetView>
  </sheetViews>
  <sheetFormatPr defaultRowHeight="14.25"/>
  <cols>
    <col min="1" max="1" width="3.375" customWidth="1"/>
    <col min="2" max="2" width="14" customWidth="1"/>
    <col min="4" max="4" width="7.62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D1" s="15" t="s">
        <v>77</v>
      </c>
      <c r="E1" s="121"/>
      <c r="F1" s="121"/>
      <c r="G1" s="121"/>
      <c r="H1" s="121"/>
      <c r="I1" s="15" t="s">
        <v>83</v>
      </c>
      <c r="J1" s="16">
        <f>(O12)</f>
        <v>0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212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14'!Q4)))))))))))))))))))))))))))))))))))))))))))))))))))))))))))))))))</f>
        <v>0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14'!U4)))))))))))))))))))))))))))))))))))))))))))))))))))))))))))))))))</f>
        <v>0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14'!Y4)))))))))))))))))))))))))))))))))))))))))))))))))))))))))))))))))</f>
        <v>0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14'!AC4)))))))))))))))))))))))))))))))))))))))))))))))))))))))))))))))))</f>
        <v>0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14'!AG4)))))))))))))))))))))))))))))))))))))))))))))))))))))))))))))))))</f>
        <v>0</v>
      </c>
      <c r="O4" s="21">
        <f t="shared" ref="O4:O10" si="0">SUM(F4+H4+J4+L4+N4)</f>
        <v>0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14'!R4)))))))))))))))))))))))))))))))))))))))))))))))))))))))))))))))))</f>
        <v>136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70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14'!V4)))))))))))))))))))))))))))))))))))))))))))))))))))))))))))))))))</f>
        <v>136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70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14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14'!AD4)))))))))))))))))))))))))))))))))))))))))))))))))))))))))))))))))</f>
        <v>136</v>
      </c>
      <c r="AD4" s="20" t="str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0</v>
      </c>
      <c r="AE4" s="20" t="str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0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14'!AH4)))))))))))))))))))))))))))))))))))))))))))))))))))))))))))))))))</f>
        <v>136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68</v>
      </c>
      <c r="AI4" s="20">
        <f>IF(M4='0'!G$197,'0'!$A$197,IF(M4='0'!G$198,'0'!$A$198,IF(M4='0'!G$199,'0'!$A$199,IF(M4='0'!G$200,'0'!$A$200,IF(M4='0'!G$201,'0'!$A$201,IF(M4='0'!G$202,'0'!$A$202,IF(M4='0'!G$203,'0'!$A$203,IF(M4&lt;='0'!G$204,'0'!$A$204,"0"))))))))</f>
        <v>1</v>
      </c>
    </row>
    <row r="5" spans="1:35" ht="15">
      <c r="A5">
        <v>2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14'!Q5)))))))))))))))))))))))))))))))))))))))))))))))))))))))))))))))))</f>
        <v>0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14'!U5)))))))))))))))))))))))))))))))))))))))))))))))))))))))))))))))))</f>
        <v>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14'!Y5)))))))))))))))))))))))))))))))))))))))))))))))))))))))))))))))))</f>
        <v>0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14'!AC5)))))))))))))))))))))))))))))))))))))))))))))))))))))))))))))))))</f>
        <v>0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14'!AG5)))))))))))))))))))))))))))))))))))))))))))))))))))))))))))))))))</f>
        <v>0</v>
      </c>
      <c r="O5" s="21">
        <f t="shared" si="0"/>
        <v>0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14'!R5)))))))))))))))))))))))))))))))))))))))))))))))))))))))))))))))))</f>
        <v>136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70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14'!V5)))))))))))))))))))))))))))))))))))))))))))))))))))))))))))))))))</f>
        <v>136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70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14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14'!AD5)))))))))))))))))))))))))))))))))))))))))))))))))))))))))))))))))</f>
        <v>136</v>
      </c>
      <c r="AD5" s="20" t="str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0</v>
      </c>
      <c r="AE5" s="20" t="str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0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14'!AH5)))))))))))))))))))))))))))))))))))))))))))))))))))))))))))))))))</f>
        <v>136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68</v>
      </c>
      <c r="AI5" s="20">
        <f>IF(M5='0'!G$197,'0'!$A$197,IF(M5='0'!G$198,'0'!$A$198,IF(M5='0'!G$199,'0'!$A$199,IF(M5='0'!G$200,'0'!$A$200,IF(M5='0'!G$201,'0'!$A$201,IF(M5='0'!G$202,'0'!$A$202,IF(M5='0'!G$203,'0'!$A$203,IF(M5&lt;='0'!G$204,'0'!$A$204,"0"))))))))</f>
        <v>1</v>
      </c>
    </row>
    <row r="6" spans="1:35" ht="15">
      <c r="A6">
        <v>3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14'!Q6)))))))))))))))))))))))))))))))))))))))))))))))))))))))))))))))))</f>
        <v>0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14'!U6)))))))))))))))))))))))))))))))))))))))))))))))))))))))))))))))))</f>
        <v>0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14'!Y6)))))))))))))))))))))))))))))))))))))))))))))))))))))))))))))))))</f>
        <v>0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14'!AC6)))))))))))))))))))))))))))))))))))))))))))))))))))))))))))))))))</f>
        <v>0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14'!AG6)))))))))))))))))))))))))))))))))))))))))))))))))))))))))))))))))</f>
        <v>0</v>
      </c>
      <c r="O6" s="21">
        <f t="shared" si="0"/>
        <v>0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14'!R6)))))))))))))))))))))))))))))))))))))))))))))))))))))))))))))))))</f>
        <v>136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70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14'!V6)))))))))))))))))))))))))))))))))))))))))))))))))))))))))))))))))</f>
        <v>136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70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14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14'!AD6)))))))))))))))))))))))))))))))))))))))))))))))))))))))))))))))))</f>
        <v>136</v>
      </c>
      <c r="AD6" s="20" t="str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0</v>
      </c>
      <c r="AE6" s="20" t="str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0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14'!AH6)))))))))))))))))))))))))))))))))))))))))))))))))))))))))))))))))</f>
        <v>136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68</v>
      </c>
      <c r="AI6" s="20">
        <f>IF(M6='0'!G$197,'0'!$A$197,IF(M6='0'!G$198,'0'!$A$198,IF(M6='0'!G$199,'0'!$A$199,IF(M6='0'!G$200,'0'!$A$200,IF(M6='0'!G$201,'0'!$A$201,IF(M6='0'!G$202,'0'!$A$202,IF(M6='0'!G$203,'0'!$A$203,IF(M6&lt;='0'!G$204,'0'!$A$204,"0"))))))))</f>
        <v>1</v>
      </c>
    </row>
    <row r="7" spans="1:35" ht="15">
      <c r="A7">
        <v>4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14'!Q7)))))))))))))))))))))))))))))))))))))))))))))))))))))))))))))))))</f>
        <v>0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14'!U7)))))))))))))))))))))))))))))))))))))))))))))))))))))))))))))))))</f>
        <v>0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14'!Y7)))))))))))))))))))))))))))))))))))))))))))))))))))))))))))))))))</f>
        <v>0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14'!AC7)))))))))))))))))))))))))))))))))))))))))))))))))))))))))))))))))</f>
        <v>0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14'!AG7)))))))))))))))))))))))))))))))))))))))))))))))))))))))))))))))))</f>
        <v>0</v>
      </c>
      <c r="O7" s="21">
        <f t="shared" si="0"/>
        <v>0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14'!R7)))))))))))))))))))))))))))))))))))))))))))))))))))))))))))))))))</f>
        <v>136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70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14'!V7)))))))))))))))))))))))))))))))))))))))))))))))))))))))))))))))))</f>
        <v>136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70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14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14'!AD7)))))))))))))))))))))))))))))))))))))))))))))))))))))))))))))))))</f>
        <v>136</v>
      </c>
      <c r="AD7" s="20" t="str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0</v>
      </c>
      <c r="AE7" s="20" t="str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0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14'!AH7)))))))))))))))))))))))))))))))))))))))))))))))))))))))))))))))))</f>
        <v>136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68</v>
      </c>
      <c r="AI7" s="20">
        <f>IF(M7='0'!G$197,'0'!$A$197,IF(M7='0'!G$198,'0'!$A$198,IF(M7='0'!G$199,'0'!$A$199,IF(M7='0'!G$200,'0'!$A$200,IF(M7='0'!G$201,'0'!$A$201,IF(M7='0'!G$202,'0'!$A$202,IF(M7='0'!G$203,'0'!$A$203,IF(M7&lt;='0'!G$204,'0'!$A$204,"0"))))))))</f>
        <v>1</v>
      </c>
    </row>
    <row r="8" spans="1:35" ht="15">
      <c r="A8">
        <v>5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14'!Q8)))))))))))))))))))))))))))))))))))))))))))))))))))))))))))))))))</f>
        <v>0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14'!U8)))))))))))))))))))))))))))))))))))))))))))))))))))))))))))))))))</f>
        <v>0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14'!Y8)))))))))))))))))))))))))))))))))))))))))))))))))))))))))))))))))</f>
        <v>0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14'!AC8)))))))))))))))))))))))))))))))))))))))))))))))))))))))))))))))))</f>
        <v>0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14'!AG8)))))))))))))))))))))))))))))))))))))))))))))))))))))))))))))))))</f>
        <v>0</v>
      </c>
      <c r="O8" s="21">
        <f t="shared" si="0"/>
        <v>0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14'!R8)))))))))))))))))))))))))))))))))))))))))))))))))))))))))))))))))</f>
        <v>136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70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14'!V8)))))))))))))))))))))))))))))))))))))))))))))))))))))))))))))))))</f>
        <v>136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70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14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14'!AD8)))))))))))))))))))))))))))))))))))))))))))))))))))))))))))))))))</f>
        <v>136</v>
      </c>
      <c r="AD8" s="20" t="str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0</v>
      </c>
      <c r="AE8" s="20" t="str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0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14'!AH8)))))))))))))))))))))))))))))))))))))))))))))))))))))))))))))))))</f>
        <v>136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68</v>
      </c>
      <c r="AI8" s="20">
        <f>IF(M8='0'!G$197,'0'!$A$197,IF(M8='0'!G$198,'0'!$A$198,IF(M8='0'!G$199,'0'!$A$199,IF(M8='0'!G$200,'0'!$A$200,IF(M8='0'!G$201,'0'!$A$201,IF(M8='0'!G$202,'0'!$A$202,IF(M8='0'!G$203,'0'!$A$203,IF(M8&lt;='0'!G$204,'0'!$A$204,"0"))))))))</f>
        <v>1</v>
      </c>
    </row>
    <row r="9" spans="1:35" ht="15">
      <c r="A9">
        <v>6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14'!Q9)))))))))))))))))))))))))))))))))))))))))))))))))))))))))))))))))</f>
        <v>0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14'!U9)))))))))))))))))))))))))))))))))))))))))))))))))))))))))))))))))</f>
        <v>0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14'!Y9)))))))))))))))))))))))))))))))))))))))))))))))))))))))))))))))))</f>
        <v>0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14'!AC9)))))))))))))))))))))))))))))))))))))))))))))))))))))))))))))))))</f>
        <v>0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14'!AG9)))))))))))))))))))))))))))))))))))))))))))))))))))))))))))))))))</f>
        <v>0</v>
      </c>
      <c r="O9" s="21">
        <f t="shared" si="0"/>
        <v>0</v>
      </c>
      <c r="P9" s="18">
        <f>MIN(O4:O9)</f>
        <v>0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14'!R9)))))))))))))))))))))))))))))))))))))))))))))))))))))))))))))))))</f>
        <v>136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70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14'!V9)))))))))))))))))))))))))))))))))))))))))))))))))))))))))))))))))</f>
        <v>136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70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14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14'!AD9)))))))))))))))))))))))))))))))))))))))))))))))))))))))))))))))))</f>
        <v>136</v>
      </c>
      <c r="AD9" s="20" t="str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0</v>
      </c>
      <c r="AE9" s="20" t="str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0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14'!AH9)))))))))))))))))))))))))))))))))))))))))))))))))))))))))))))))))</f>
        <v>136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68</v>
      </c>
      <c r="AI9" s="20">
        <f>IF(M9='0'!G$197,'0'!$A$197,IF(M9='0'!G$198,'0'!$A$198,IF(M9='0'!G$199,'0'!$A$199,IF(M9='0'!G$200,'0'!$A$200,IF(M9='0'!G$201,'0'!$A$201,IF(M9='0'!G$202,'0'!$A$202,IF(M9='0'!G$203,'0'!$A$203,IF(M9&lt;='0'!G$204,'0'!$A$204,"0"))))))))</f>
        <v>1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14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14'!U10)))))))))))))))))))))))))))))))))))))))))))))))))))))))))))))))))</f>
        <v>0</v>
      </c>
      <c r="J10" s="10">
        <f>IF(I10=0,,IF(I10='0'!E$5,'0'!$A$5,IF(I10='0'!E$6,'0'!$A$6,IF(I10='0'!E$7,'0'!$A$7,IF(I10='0'!E$8,'0'!$A$8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'14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14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14'!AG10)))))))))))))))))))))))))))))))))))))))))))))))))))))))))))))))))</f>
        <v>0</v>
      </c>
      <c r="O10" s="21">
        <f t="shared" si="0"/>
        <v>0</v>
      </c>
      <c r="P10" s="18"/>
      <c r="Q10" s="20">
        <f>IF(E10&lt;='0'!B$69,'0'!$A$69,IF(E10&lt;='0'!B$70,'0'!$A$70,IF(E10&lt;='0'!B$71,'0'!$A$71,IF(E10&lt;='0'!B$72,'0'!$A$72,IF(E10&lt;='0'!B$73,'0'!$A$73,IF(E10&lt;='0'!B$74,'0'!$A$74,IF(E10&lt;='0'!B$75,'0'!$A$75,IF(E10&lt;='0'!B$76,'0'!$A$76,IF(E10&lt;='0'!B$77,'0'!$A$77,IF(E10&lt;='0'!B$78,'0'!$A$78,IF(E10&lt;='0'!B$79,'0'!$A$79,IF(E10&lt;='0'!B$80,'0'!$A$80,IF(E10&lt;='0'!B$81,'0'!$A$81,IF(E10&lt;='0'!B$82,'0'!$A$82,IF(E10&lt;='0'!B$83,'0'!$A$83,IF(E10&lt;='0'!B$84,'0'!$A$84,IF(E10&lt;='0'!B$85,'0'!$A$85,IF(E10&lt;='0'!B$86,'0'!$A$86,IF(E10&lt;='0'!B$87,'0'!$A$87,IF(E10&lt;='0'!B$88,'0'!$A$88,IF(E10&lt;='0'!B$89,'0'!$A$89,IF(E10&lt;='0'!B$90,'0'!$A$90,IF(E10&lt;='0'!B$91,'0'!$A$91,IF(E10&lt;='0'!B$92,'0'!$A$92,IF(E10&lt;='0'!B$93,'0'!$A$93,IF(E10&lt;='0'!B$94,'0'!$A$94,IF(E10&lt;='0'!B$95,'0'!$A$95,IF(E10&lt;='0'!B$96,'0'!$A$96,IF(E10&lt;='0'!B$97,'0'!$A$97,IF(E10&lt;='0'!B$98,'0'!$A$98,IF(E10&lt;='0'!B$99,'0'!$A$99,IF(E10&lt;='0'!B$100,'0'!$A$100,IF(E10&lt;='0'!B$101,'0'!$A$101,IF(E10&lt;='0'!B$102,'0'!$A$102,IF(E10&lt;='0'!B$103,'0'!$A$103,IF(E10&lt;='0'!B$104,'0'!$A$104,IF(E10&lt;='0'!B$105,'0'!$A$105,IF(E10&lt;='0'!B$106,'0'!$A$106,IF(E10&lt;='0'!B$107,'0'!$A$108,IF(E10&lt;='0'!B$109,'0'!$A$109,IF(E10&lt;='0'!B$110,'0'!$A$110,IF(E10&lt;='0'!B$111,'0'!$A$111,IF(E10&lt;='0'!B$112,'0'!$A$112,IF(E10&lt;='0'!B$113,'0'!$A$113,IF(E10&lt;='0'!B$114,'0'!$A$114,IF(E10&lt;='0'!B$115,'0'!$A$115,IF(E10&lt;='0'!B$116,'0'!$A$116,IF(E10&lt;='0'!B$117,'0'!$A$117,IF(E10&lt;='0'!B$118,'0'!$A$118,IF(E10&lt;='0'!B$119,'0'!$A$119,IF(E10&lt;='0'!B$120,'0'!$A$120,IF(E10&lt;='0'!B$121,'0'!$A$121,IF(E10&lt;='0'!B$122,'0'!$A$122,IF(E10&lt;='0'!B$123,'0'!$A$123,IF(E10&lt;='0'!B$124,'0'!$A$124,IF(E10&lt;='0'!B$125,'0'!$A$125,IF(E10&lt;='0'!B$126,'0'!$A$126,IF(E10&lt;='0'!B$127,'0'!$A$127,IF(E10&lt;='0'!B$128,'0'!$A$128,IF(E10&lt;='0'!B$129,'0'!$A$129,IF(E10&lt;='0'!B$130,'0'!$A$130,IF(E10&lt;='0'!B$131,'0'!$A$131,IF(E10&lt;='0'!B$132,'0'!$A$132,IF(E10&lt;='0'!B$133,'0'!$A$133,IF(E10&lt;='0'!B$134,'0'!$A$134,'14'!R10)))))))))))))))))))))))))))))))))))))))))))))))))))))))))))))))))</f>
        <v>136</v>
      </c>
      <c r="R10" s="20">
        <f>IF(E10&lt;='0'!B$135,'0'!$A$135,IF(E10&lt;='0'!B$136,'0'!$A$136,IF(E10&lt;='0'!B$137,'0'!$A$137,IF(E10&lt;='0'!B$138,'0'!$A$138,IF(E10&lt;='0'!B$139,'0'!$A$139,IF(E10&lt;='0'!B$140,'0'!$A$140,IF(E10&lt;='0'!B$141,'0'!$A$141,IF(E10&lt;='0'!B$142,'0'!$A$142,IF(E10&lt;='0'!B$143,'0'!$A$143,IF(E10&lt;='0'!B$144,'0'!$A$144,IF(E10&lt;='0'!B$145,'0'!$A$145,IF(E10&lt;='0'!B$146,'0'!$A$146,IF(E10&lt;='0'!B$147,'0'!$A$147,IF(E10&lt;='0'!B$148,'0'!$A$148,IF(E10&lt;='0'!B$149,'0'!$A$149,IF(E10&lt;='0'!B$150,'0'!$A$150,IF(E10&lt;='0'!B$151,'0'!$A$151,IF(E10&lt;='0'!B$152,'0'!$A$152,IF(E10&lt;='0'!B$153,'0'!$A$153,IF(E10&lt;='0'!B$154,'0'!$A$154,IF(E10&lt;='0'!B$155,'0'!$A$155,IF(E10&lt;='0'!B$156,'0'!$A$156,IF(E10&lt;='0'!B$157,'0'!$A$157,IF(E10&lt;='0'!B$158,'0'!$A$158,IF(E10&lt;='0'!B$159,'0'!$A$159,IF(E10&lt;='0'!B$160,'0'!$A$160,IF(E10&lt;='0'!B$161,'0'!$A$161,IF(E10&lt;='0'!B$162,'0'!$A$162,IF(E10&lt;='0'!B$163,'0'!$A$163,IF(E10&lt;='0'!B$164,'0'!$A$164,IF(E10&lt;='0'!B$165,'0'!$A$165,IF(E10&lt;='0'!B$166,'0'!$A$166,IF(E10&lt;='0'!B$167,'0'!$A$167,IF(E10&lt;='0'!B$168,'0'!$A$168,IF(E10&lt;='0'!B$169,'0'!$A$169,IF(E10&lt;='0'!B$170,'0'!$A$170,IF(E10&lt;='0'!B$171,'0'!$A$171,IF(E10&lt;='0'!B$172,'0'!$A$172,IF(E10&lt;='0'!B$173,'0'!$A$173,IF(E10&lt;='0'!B$174,'0'!$A$174,IF(E10&lt;='0'!B$175,'0'!$A$175,IF(E10&lt;='0'!B$176,'0'!$A$176,IF(E10&lt;='0'!B$177,'0'!$A$177,IF(E10&lt;='0'!B$178,'0'!$A$178,IF(E10&lt;='0'!B$179,'0'!$A$179,IF(E10&lt;='0'!B$180,'0'!$A$180,IF(E10&lt;='0'!B$181,'0'!$A$181,IF(E10&lt;='0'!B$182,'0'!$A$182,IF(E10&lt;='0'!B$183,'0'!$A$183,IF(E10&lt;='0'!B$184,'0'!$A$184,IF(E10&lt;='0'!B$185,'0'!$A$185,IF(E10&lt;='0'!B$186,'0'!$A$186,IF(E10&lt;='0'!B$187,'0'!$A$187,IF(E10&lt;='0'!B$188,'0'!$A$188,IF(E10&lt;='0'!B$189,'0'!$A$189,IF(E10&lt;='0'!B$190,'0'!$A$190,IF(E10&lt;='0'!B$191,'0'!$A$191,IF(E10&lt;='0'!B$192,'0'!$A$192,IF(E10&lt;='0'!B$193,'0'!$A$193,IF(E10&lt;='0'!B$194,'0'!$A$194,IF(E10&lt;='0'!B$195,'0'!$A$195,IF(E10&lt;='0'!B$196,'0'!$A$196,IF(E10&lt;='0'!B$197,'0'!$A$197,S10)))))))))))))))))))))))))))))))))))))))))))))))))))))))))))))))</f>
        <v>70</v>
      </c>
      <c r="S10" s="20">
        <f>IF(E10&lt;='0'!B$197,'0'!$A$197,IF(E10&lt;='0'!B$198,'0'!$A$198,IF(E10&lt;='0'!B$199,'0'!$A$199,IF(E10&lt;='0'!B$200,'0'!$A$200,IF(E10&lt;='0'!B$201,'0'!$A$201,IF(E10&lt;='0'!B$202,'0'!$A$202,IF(E10&lt;='0'!B$203,'0'!$A$203,IF(E10&lt;='0'!B$204,'0'!$A$204,"0"))))))))</f>
        <v>8</v>
      </c>
      <c r="T10" s="20"/>
      <c r="U10" s="20">
        <f>IF(G10&lt;='0'!D$69,'0'!$A$69,IF(G10&lt;='0'!D$70,'0'!$A$70,IF(G10&lt;='0'!D$71,'0'!$A$71,IF(G10&lt;='0'!D$72,'0'!$A$72,IF(G10&lt;='0'!D$73,'0'!$A$73,IF(G10&lt;='0'!D$74,'0'!$A$74,IF(G10&lt;='0'!D$75,'0'!$A$75,IF(G10&lt;='0'!D$76,'0'!$A$76,IF(G10&lt;='0'!D$77,'0'!$A$77,IF(G10&lt;='0'!D$78,'0'!$A$78,IF(G10&lt;='0'!D$79,'0'!$A$79,IF(G10&lt;='0'!D$80,'0'!$A$80,IF(G10&lt;='0'!D$81,'0'!$A$81,IF(G10&lt;='0'!D$82,'0'!$A$82,IF(G10&lt;='0'!D$83,'0'!$A$83,IF(G10&lt;='0'!D$84,'0'!$A$84,IF(G10&lt;='0'!D$85,'0'!$A$85,IF(G10&lt;='0'!D$86,'0'!$A$86,IF(G10&lt;='0'!D$87,'0'!$A$87,IF(G10&lt;='0'!D$88,'0'!$A$88,IF(G10&lt;='0'!D$89,'0'!$A$89,IF(G10&lt;='0'!D$90,'0'!$A$90,IF(G10&lt;='0'!D$91,'0'!$A$91,IF(G10&lt;='0'!D$92,'0'!$A$92,IF(G10&lt;='0'!D$93,'0'!$A$93,IF(G10&lt;='0'!D$94,'0'!$A$94,IF(G10&lt;='0'!D$95,'0'!$A$95,IF(G10&lt;='0'!D$96,'0'!$A$96,IF(G10&lt;='0'!D$97,'0'!$A$97,IF(G10&lt;='0'!D$98,'0'!$A$98,IF(G10&lt;='0'!D$99,'0'!$A$99,IF(G10&lt;='0'!D$100,'0'!$A$100,IF(G10&lt;='0'!D$101,'0'!$A$101,IF(G10&lt;='0'!D$102,'0'!$A$102,IF(G10&lt;='0'!D$103,'0'!$A$103,IF(G10&lt;='0'!D$104,'0'!$A$104,IF(G10&lt;='0'!D$105,'0'!$A$105,IF(G10&lt;='0'!D$106,'0'!$A$106,IF(G10&lt;='0'!D$107,'0'!$A$108,IF(G10&lt;='0'!D$109,'0'!$A$109,IF(G10&lt;='0'!D$110,'0'!$A$110,IF(G10&lt;='0'!D$111,'0'!$A$111,IF(G10&lt;='0'!D$112,'0'!$A$112,IF(G10&lt;='0'!D$113,'0'!$A$113,IF(G10&lt;='0'!D$114,'0'!$A$114,IF(G10&lt;='0'!D$115,'0'!$A$115,IF(G10&lt;='0'!D$116,'0'!$A$116,IF(G10&lt;='0'!D$117,'0'!$A$117,IF(G10&lt;='0'!D$118,'0'!$A$118,IF(G10&lt;='0'!D$119,'0'!$A$119,IF(G10&lt;='0'!D$120,'0'!$A$120,IF(G10&lt;='0'!D$121,'0'!$A$121,IF(G10&lt;='0'!D$122,'0'!$A$122,IF(G10&lt;='0'!D$123,'0'!$A$123,IF(G10&lt;='0'!D$124,'0'!$A$124,IF(G10&lt;='0'!D$125,'0'!$A$125,IF(G10&lt;='0'!D$126,'0'!$A$126,IF(G10&lt;='0'!D$127,'0'!$A$127,IF(G10&lt;='0'!D$128,'0'!$A$128,IF(G10&lt;='0'!D$129,'0'!$A$129,IF(G10&lt;='0'!D$130,'0'!$A$130,IF(G10&lt;='0'!D$131,'0'!$A$131,IF(G10&lt;='0'!D$132,'0'!$A$132,IF(G10&lt;='0'!D$133,'0'!$A$133,IF(G10&lt;='0'!D$134,'0'!$A$134,'14'!V10)))))))))))))))))))))))))))))))))))))))))))))))))))))))))))))))))</f>
        <v>136</v>
      </c>
      <c r="V10" s="20">
        <f>IF(G10&lt;='0'!D$135,'0'!$A$135,IF(G10&lt;='0'!D$136,'0'!$A$136,IF(G10&lt;='0'!D$137,'0'!$A$137,IF(G10&lt;='0'!D$138,'0'!$A$138,IF(G10&lt;='0'!D$139,'0'!$A$139,IF(G10&lt;='0'!D$140,'0'!$A$140,IF(G10&lt;='0'!D$141,'0'!$A$141,IF(G10&lt;='0'!D$142,'0'!$A$142,IF(G10&lt;='0'!D$143,'0'!$A$143,IF(G10&lt;='0'!D$144,'0'!$A$144,IF(G10&lt;='0'!D$145,'0'!$A$145,IF(G10&lt;='0'!D$146,'0'!$A$146,IF(G10&lt;='0'!D$147,'0'!$A$147,IF(G10&lt;='0'!D$148,'0'!$A$148,IF(G10&lt;='0'!D$149,'0'!$A$149,IF(G10&lt;='0'!D$150,'0'!$A$150,IF(G10&lt;='0'!D$151,'0'!$A$151,IF(G10&lt;='0'!D$152,'0'!$A$152,IF(G10&lt;='0'!D$153,'0'!$A$153,IF(G10&lt;='0'!D$154,'0'!$A$154,IF(G10&lt;='0'!D$155,'0'!$A$155,IF(G10&lt;='0'!D$156,'0'!$A$156,IF(G10&lt;='0'!D$157,'0'!$A$157,IF(G10&lt;='0'!D$158,'0'!$A$158,IF(G10&lt;='0'!D$159,'0'!$A$159,IF(G10&lt;='0'!D$160,'0'!$A$160,IF(G10&lt;='0'!D$161,'0'!$A$161,IF(G10&lt;='0'!D$162,'0'!$A$162,IF(G10&lt;='0'!D$163,'0'!$A$163,IF(G10&lt;='0'!D$164,'0'!$A$164,IF(G10&lt;='0'!D$165,'0'!$A$165,IF(G10&lt;='0'!D$166,'0'!$A$166,IF(G10&lt;='0'!D$167,'0'!$A$167,IF(G10&lt;='0'!D$168,'0'!$A$168,IF(G10&lt;='0'!D$169,'0'!$A$169,IF(G10&lt;='0'!D$170,'0'!$A$170,IF(G10&lt;='0'!D$171,'0'!$A$171,IF(G10&lt;='0'!D$172,'0'!$A$172,IF(G10&lt;='0'!D$173,'0'!$A$173,IF(G10&lt;='0'!D$174,'0'!$A$174,IF(G10&lt;='0'!D$175,'0'!$A$175,IF(G10&lt;='0'!D$176,'0'!$A$176,IF(G10&lt;='0'!D$177,'0'!$A$177,IF(G10&lt;='0'!D$178,'0'!$A$178,IF(G10&lt;='0'!D$179,'0'!$A$179,IF(G10&lt;='0'!D$180,'0'!$A$180,IF(G10&lt;='0'!D$181,'0'!$A$181,IF(G10&lt;='0'!D$182,'0'!$A$182,IF(G10&lt;='0'!D$183,'0'!$A$183,IF(G10&lt;='0'!D$184,'0'!$A$184,IF(G10&lt;='0'!D$185,'0'!$A$185,IF(G10&lt;='0'!D$186,'0'!$A$186,IF(G10&lt;='0'!D$187,'0'!$A$187,IF(G10&lt;='0'!D$188,'0'!$A$188,IF(G10&lt;='0'!D$189,'0'!$A$189,IF(G10&lt;='0'!D$190,'0'!$A$190,IF(G10&lt;='0'!D$191,'0'!$A$191,IF(G10&lt;='0'!D$192,'0'!$A$192,IF(G10&lt;='0'!D$193,'0'!$A$193,IF(G10&lt;='0'!D$194,'0'!$A$194,IF(G10&lt;='0'!D$195,'0'!$A$195,IF(G10&lt;='0'!D$196,'0'!$A$196,IF(G10&lt;='0'!D$197,'0'!$A$197,W10)))))))))))))))))))))))))))))))))))))))))))))))))))))))))))))))</f>
        <v>70</v>
      </c>
      <c r="W10" s="20">
        <f>IF(G10&lt;='0'!D$197,'0'!$A$197,IF(G10&lt;='0'!D$198,'0'!$A$198,IF(G10&lt;='0'!D$199,'0'!$A$199,IF(G10&lt;='0'!D$200,'0'!$A$200,IF(G10&lt;='0'!D$201,'0'!$A$201,IF(G10&lt;='0'!D$202,'0'!$A$202,IF(G10&lt;='0'!D$203,'0'!$A$203,IF(G10&lt;='0'!D$204,'0'!$A$204,"0"))))))))</f>
        <v>8</v>
      </c>
      <c r="X10" s="20"/>
      <c r="Y10" s="20">
        <f>IF(I10='0'!E$69,'0'!$A$69,IF(I10='0'!E$70,'0'!$A$70,IF(I10='0'!E$71,'0'!$A$71,IF(I10='0'!E$72,'0'!$A$72,IF(I10='0'!E$73,'0'!$A$73,IF(I10='0'!E$74,'0'!$A$74,IF(I10='0'!E$75,'0'!$A$75,IF(I10='0'!E$76,'0'!$A$76,IF(I10='0'!E$77,'0'!$A$77,IF(I10='0'!E$78,'0'!$A$78,IF(I10='0'!E$79,'0'!$A$79,IF(I10='0'!E$80,'0'!$A$80,IF(I10='0'!E$81,'0'!$A$81,IF(I10='0'!E$82,'0'!$A$82,IF(I10='0'!E$83,'0'!$A$83,IF(I10='0'!E$84,'0'!$A$84,IF(I10='0'!E$85,'0'!$A$85,IF(I10='0'!E$86,'0'!$A$86,IF(I10='0'!E$87,'0'!$A$87,IF(I10='0'!E$88,'0'!$A$88,IF(I10='0'!E$89,'0'!$A$89,IF(I10='0'!E$90,'0'!$A$90,IF(I10='0'!E$91,'0'!$A$91,IF(I10='0'!E$92,'0'!$A$92,IF(I10='0'!E$93,'0'!$A$93,IF(I10='0'!E$94,'0'!$A$94,IF(I10='0'!E$95,'0'!$A$95,IF(I10='0'!E$96,'0'!$A$96,IF(I10='0'!E$97,'0'!$A$97,IF(I10='0'!E$98,'0'!$A$98,IF(I10='0'!E$99,'0'!$A$99,IF(I10='0'!E$100,'0'!$A$100,IF(I10='0'!E$101,'0'!$A$101,IF(I10='0'!E$102,'0'!$A$102,IF(I10='0'!E$103,'0'!$A$103,IF(I10='0'!E$104,'0'!$A$104,IF(I10='0'!E$105,'0'!$A$105,IF(I10='0'!E$106,'0'!$A$106,IF(I10='0'!E$107,'0'!$A$108,IF(I10='0'!E$109,'0'!$A$109,IF(I10='0'!E$110,'0'!$A$110,IF(I10='0'!E$111,'0'!$A$111,IF(I10='0'!E$112,'0'!$A$112,IF(I10='0'!E$113,'0'!$A$113,IF(I10='0'!E$114,'0'!$A$114,IF(I10='0'!E$115,'0'!$A$115,IF(I10='0'!E$116,'0'!$A$116,IF(I10='0'!E$117,'0'!$A$117,IF(I10='0'!E$118,'0'!$A$118,IF(I10='0'!E$119,'0'!$A$119,IF(I10='0'!E$120,'0'!$A$120,IF(I10='0'!E$121,'0'!$A$121,IF(I10='0'!E$122,'0'!$A$122,IF(I10='0'!E$123,'0'!$A$123,IF(I10='0'!E$124,'0'!$A$124,IF(I10='0'!E$125,'0'!$A$125,IF(I10='0'!E$126,'0'!$A$126,IF(I10='0'!E$127,'0'!$A$127,IF(I10='0'!E$128,'0'!$A$128,IF(I10='0'!E$129,'0'!$A$129,IF(I10='0'!E$130,'0'!$A$130,IF(I10='0'!E$131,'0'!$A$131,IF(I10='0'!E$132,'0'!$A$132,IF(I10='0'!E$133,'0'!$A$133,IF(I10='0'!E$134,'0'!$A$134,'14'!Z10)))))))))))))))))))))))))))))))))))))))))))))))))))))))))))))))))</f>
        <v>136</v>
      </c>
      <c r="Z10" s="20">
        <f>IF(I10='0'!E$135,'0'!$A$135,IF(I10='0'!E$136,'0'!$A$136,IF(I10='0'!E$137,'0'!$A$137,IF(I10='0'!E$138,'0'!$A$138,IF(I10='0'!E$139,'0'!$A$139,IF(I10='0'!E$140,'0'!$A$140,IF(I10='0'!E$141,'0'!$A$141,IF(I10='0'!E$142,'0'!$A$142,IF(I10='0'!E$143,'0'!$A$143,IF(I10='0'!E$144,'0'!$A$144,IF(I10='0'!E$145,'0'!$A$145,IF(I10='0'!E$146,'0'!$A$146,IF(I10='0'!E$147,'0'!$A$147,IF(I10='0'!E$148,'0'!$A$148,IF(I10='0'!E$149,'0'!$A$149,IF(I10='0'!E$150,'0'!$A$150,IF(I10='0'!E$151,'0'!$A$151,IF(I10='0'!E$152,'0'!$A$152,IF(I10='0'!E$153,'0'!$A$153,IF(I10='0'!E$154,'0'!$A$154,IF(I10='0'!E$155,'0'!$A$155,IF(I10='0'!E$156,'0'!$A$156,IF(I10='0'!E$157,'0'!$A$157,IF(I10='0'!E$158,'0'!$A$158,IF(I10='0'!E$159,'0'!$A$159,IF(I10='0'!E$160,'0'!$A$160,IF(I10='0'!E$161,'0'!$A$161,IF(I10='0'!E$162,'0'!$A$162,IF(I10='0'!E$163,'0'!$A$163,IF(I10='0'!E$164,'0'!$A$164,IF(I10='0'!E$165,'0'!$A$165,IF(I10='0'!E$166,'0'!$A$166,IF(I10='0'!E$167,'0'!$A$167,IF(I10='0'!E$168,'0'!$A$168,IF(I10='0'!E$169,'0'!$A$169,IF(I10='0'!E$170,'0'!$A$170,IF(I10='0'!E$171,'0'!$A$171,IF(I10='0'!E$172,'0'!$A$172,IF(I10='0'!E$173,'0'!$A$173,IF(I10='0'!E$174,'0'!$A$174,IF(I10='0'!E$175,'0'!$A$175,IF(I10='0'!E$176,'0'!$A$176,IF(I10='0'!E$177,'0'!$A$177,IF(I10='0'!E$178,'0'!$A$178,IF(I10='0'!E$179,'0'!$A$179,IF(I10='0'!E$180,'0'!$A$180,IF(I10='0'!E$181,'0'!$A$181,IF(I10='0'!E$182,'0'!$A$182,IF(I10='0'!E$183,'0'!$A$183,IF(I10='0'!E$184,'0'!$A$184,IF(I10='0'!E$185,'0'!$A$185,IF(I10='0'!E$186,'0'!$A$186,IF(I10='0'!E$187,'0'!$A$187,IF(I10='0'!E$188,'0'!$A$188,IF(I10='0'!E$189,'0'!$A$189,IF(I10='0'!E$190,'0'!$A$190,IF(I10='0'!E$191,'0'!$A$191,IF(I10='0'!E$192,'0'!$A$192,IF(I10='0'!E$193,'0'!$A$193,IF(I10='0'!E$194,'0'!$A$194,IF(I10='0'!E$195,'0'!$A$195,IF(I10='0'!E$196,'0'!$A$196,IF(I10='0'!E$197,'0'!$A$197,AA10)))))))))))))))))))))))))))))))))))))))))))))))))))))))))))))))</f>
        <v>70</v>
      </c>
      <c r="AA10" s="20" t="str">
        <f>IF(I10&gt;='0'!E$197,'0'!$A$197,IF(I10&gt;='0'!E$198,'0'!$A$198,IF(I10&gt;='0'!E$199,'0'!$A$199,IF(I10&gt;='0'!E$200,'0'!$A$200,IF(I10&gt;='0'!E$201,'0'!$A$201,IF(I10&gt;='0'!E$202,'0'!$A$202,IF(I10&gt;='0'!E$203,'0'!$A$203,IF(I10&gt;='0'!E$204,'0'!$A$204,"0"))))))))</f>
        <v>0</v>
      </c>
      <c r="AB10" s="20"/>
      <c r="AC10" s="20">
        <f>IF(K10='0'!F$69,'0'!$A$69,IF(K10&gt;='0'!F$70,'0'!$A$70,IF(K10&gt;='0'!F$71,'0'!$A$71,IF(K10&gt;='0'!F$72,'0'!$A$72,IF(K10='0'!F$73,'0'!$A$73,IF(K10&gt;='0'!F$74,'0'!$A$74,IF(K10&gt;='0'!F$75,'0'!$A$75,IF(K10&gt;='0'!F$76,'0'!$A$76,IF(K10='0'!F$77,'0'!$A$77,IF(K10&gt;='0'!F$78,'0'!$A$78,IF(K10&gt;='0'!F$79,'0'!$A$79,IF(K10&gt;='0'!F$80,'0'!$A$80,IF(K10='0'!F$81,'0'!$A$81,IF(K10&gt;='0'!F$82,'0'!$A$82,IF(K10&gt;='0'!F$83,'0'!$A$83,IF(K10&gt;='0'!F$84,'0'!$A$84,IF(K10='0'!F$85,'0'!$A$85,IF(K10&gt;='0'!F$86,'0'!$A$86,IF(K10&gt;='0'!F$87,'0'!$A$87,IF(K10&gt;='0'!F$88,'0'!$A$88,IF(K10='0'!F$89,'0'!$A$89,IF(K10&gt;='0'!F$90,'0'!$A$90,IF(K10&gt;='0'!F$91,'0'!$A$91,IF(K10&gt;='0'!F$92,'0'!$A$92,IF(K10='0'!F$93,'0'!$A$93,IF(K10&gt;='0'!F$94,'0'!$A$94,IF(K10&gt;='0'!F$95,'0'!$A$95,IF(K10&gt;='0'!F$96,'0'!$A$96,IF(K10='0'!F$97,'0'!$A$97,IF(K10&gt;='0'!F$98,'0'!$A$98,IF(K10&gt;='0'!F$99,'0'!$A$99,IF(K10&gt;='0'!F$100,'0'!$A$100,IF(K10&gt;='0'!F$101,'0'!$A$101,IF(K10&gt;='0'!F$102,'0'!$A$102,IF(K10&gt;='0'!F$103,'0'!$A$103,IF(K10&gt;='0'!F$104,'0'!$A$104,IF(K10&gt;='0'!F$105,'0'!$A$105,IF(K10&gt;='0'!F$106,'0'!$A$106,IF(K10&gt;='0'!F$107,'0'!$A$108,IF(K10&gt;='0'!F$109,'0'!$A$109,IF(K10&gt;='0'!F$110,'0'!$A$110,IF(K10&gt;='0'!F$111,'0'!$A$111,IF(K10&gt;='0'!F$112,'0'!$A$112,IF(K10&gt;='0'!F$113,'0'!$A$113,IF(K10&gt;='0'!F$114,'0'!$A$114,IF(K10&gt;='0'!F$115,'0'!$A$115,IF(K10&gt;='0'!F$116,'0'!$A$116,IF(K10&gt;='0'!F$117,'0'!$A$117,IF(K10&gt;='0'!F$118,'0'!$A$118,IF(K10&gt;='0'!F$119,'0'!$A$119,IF(K10&gt;='0'!F$120,'0'!$A$120,IF(K10&gt;='0'!F$121,'0'!$A$121,IF(K10&gt;='0'!F$122,'0'!$A$122,IF(K10&gt;='0'!F$123,'0'!$A$123,IF(K10&gt;='0'!F$124,'0'!$A$124,IF(K10&gt;='0'!F$125,'0'!$A$125,IF(K10&gt;='0'!F$126,'0'!$A$126,IF(K10&gt;='0'!F$127,'0'!$A$127,IF(K10&gt;='0'!F$128,'0'!$A$128,IF(K10&gt;='0'!F$129,'0'!$A$129,IF(K10&gt;='0'!F$130,'0'!$A$130,IF(K10&gt;='0'!F$131,'0'!$A$131,IF(K10&gt;='0'!F$132,'0'!$A$132,IF(K10&gt;='0'!F$133,'0'!$A$133,IF(K10&gt;='0'!F$134,'0'!$A$134,'14'!AD10)))))))))))))))))))))))))))))))))))))))))))))))))))))))))))))))))</f>
        <v>136</v>
      </c>
      <c r="AD10" s="20" t="str">
        <f>IF(K10&gt;='0'!F$135,'0'!$A$135,IF(K10&gt;='0'!F$136,'0'!$A$136,IF(K10&gt;='0'!F$137,'0'!$A$137,IF(K10&gt;='0'!F$138,'0'!$A$138,IF(K10&gt;='0'!F$139,'0'!$A$139,IF(K10&gt;='0'!F$140,'0'!$A$140,IF(K10&gt;='0'!F$141,'0'!$A$141,IF(K10&gt;='0'!F$142,'0'!$A$142,IF(K10&gt;='0'!F$143,'0'!$A$143,IF(K10&gt;='0'!F$144,'0'!$A$144,IF(K10&gt;='0'!F$145,'0'!$A$145,IF(K10&gt;='0'!F$146,'0'!$A$146,IF(K10&gt;='0'!F$147,'0'!$A$147,IF(K10&gt;='0'!F$148,'0'!$A$148,IF(K10&gt;='0'!F$149,'0'!$A$149,IF(K10&gt;='0'!F$150,'0'!$A$150,IF(K10&gt;='0'!F$151,'0'!$A$151,IF(K10&gt;='0'!F$152,'0'!$A$152,IF(K10&gt;='0'!F$153,'0'!$A$153,IF(K10&gt;='0'!F$154,'0'!$A$154,IF(K10&gt;='0'!F$155,'0'!$A$155,IF(K10&gt;='0'!F$156,'0'!$A$156,IF(K10&gt;='0'!F$157,'0'!$A$157,IF(K10&gt;='0'!F$158,'0'!$A$158,IF(K10&gt;='0'!F$159,'0'!$A$159,IF(K10&gt;='0'!F$160,'0'!$A$160,IF(K10&gt;='0'!F$161,'0'!$A$161,IF(K10&gt;='0'!F$162,'0'!$A$162,IF(K10&gt;='0'!F$163,'0'!$A$163,IF(K10&gt;='0'!F$164,'0'!$A$164,IF(K10&gt;='0'!F$165,'0'!$A$165,IF(K10&gt;='0'!F$166,'0'!$A$166,IF(K10&gt;='0'!F$167,'0'!$A$167,IF(K10&gt;='0'!F$168,'0'!$A$168,IF(K10&gt;='0'!F$169,'0'!$A$169,IF(K10&gt;='0'!F$170,'0'!$A$170,IF(K10&gt;='0'!F$171,'0'!$A$171,IF(K10&gt;='0'!F$172,'0'!$A$172,IF(K10&gt;='0'!F$173,'0'!$A$173,IF(K10&gt;='0'!F$174,'0'!$A$174,IF(K10&gt;='0'!F$175,'0'!$A$175,IF(K10&gt;='0'!F$176,'0'!$A$176,IF(K10&gt;='0'!F$177,'0'!$A$177,IF(K10&gt;='0'!F$178,'0'!$A$178,IF(K10&gt;='0'!F$179,'0'!$A$179,IF(K10&gt;='0'!F$180,'0'!$A$180,IF(K10&gt;='0'!F$181,'0'!$A$181,IF(K10&gt;='0'!F$182,'0'!$A$182,IF(K10&gt;='0'!F$183,'0'!$A$183,IF(K10&gt;='0'!F$184,'0'!$A$184,IF(K10&gt;='0'!F$185,'0'!$A$185,IF(K10&gt;='0'!F$186,'0'!$A$186,IF(K10&gt;='0'!F$187,'0'!$A$187,IF(K10&gt;='0'!F$188,'0'!$A$188,IF(K10&gt;='0'!F$189,'0'!$A$189,IF(K10&gt;='0'!F$190,'0'!$A$190,IF(K10&gt;='0'!F$191,'0'!$A$191,IF(K10&gt;='0'!F$192,'0'!$A$192,IF(K10&gt;='0'!F$193,'0'!$A$193,IF(K10&gt;='0'!F$194,'0'!$A$194,IF(K10&gt;='0'!F$195,'0'!$A$195,IF(K10&gt;='0'!F$196,'0'!$A$196,IF(K10&gt;='0'!F$197,'0'!$A$197,AE10)))))))))))))))))))))))))))))))))))))))))))))))))))))))))))))))</f>
        <v>0</v>
      </c>
      <c r="AE10" s="20" t="str">
        <f>IF(K10&gt;='0'!F$197,'0'!$A$197,IF(K10&gt;='0'!F$198,'0'!$A$198,IF(K10&gt;='0'!F$199,'0'!$A$199,IF(K10&gt;='0'!F$200,'0'!$A$200,IF(K10&gt;='0'!F$201,'0'!$A$201,IF(K10&gt;='0'!F$202,'0'!$A$202,IF(K10&gt;='0'!F$203,'0'!$A$203,IF(K10&gt;='0'!F$204,'0'!$A$204,"0"))))))))</f>
        <v>0</v>
      </c>
      <c r="AF10" s="18"/>
      <c r="AG10" s="20">
        <f>IF(M10='0'!G$69,'0'!$A$69,IF(M10='0'!G$70,'0'!$A$70,IF(M10='0'!G$71,'0'!$A$71,IF(M10='0'!G$72,'0'!$A$72,IF(M10='0'!G$73,'0'!$A$73,IF(M10='0'!G$74,'0'!$A$74,IF(M10='0'!G$75,'0'!$A$75,IF(M10='0'!G$76,'0'!$A$76,IF(M10='0'!G$77,'0'!$A$77,IF(M10='0'!G$78,'0'!$A$78,IF(M10='0'!G$79,'0'!$A$79,IF(M10='0'!G$80,'0'!$A$80,IF(M10='0'!G$81,'0'!$A$81,IF(M10='0'!G$82,'0'!$A$82,IF(M10='0'!G$83,'0'!$A$83,IF(M10='0'!G$84,'0'!$A$84,IF(M10='0'!G$85,'0'!$A$85,IF(M10='0'!G$86,'0'!$A$86,IF(M10='0'!G$87,'0'!$A$87,IF(M10='0'!G$88,'0'!$A$88,IF(M10='0'!G$89,'0'!$A$89,IF(M10='0'!G$90,'0'!$A$90,IF(M10='0'!G$91,'0'!$A$91,IF(M10='0'!G$92,'0'!$A$92,IF(M10='0'!G$93,'0'!$A$93,IF(M10='0'!G$94,'0'!$A$94,IF(M10='0'!G$95,'0'!$A$95,IF(M10='0'!G$96,'0'!$A$96,IF(M10='0'!G$97,'0'!$A$97,IF(M10='0'!G$98,'0'!$A$98,IF(M10='0'!G$99,'0'!$A$99,IF(M10='0'!G$100,'0'!$A$100,IF(M10='0'!G$101,'0'!$A$101,IF(M10='0'!G$102,'0'!$A$102,IF(M10='0'!G$103,'0'!$A$103,IF(M10='0'!G$104,'0'!$A$104,IF(M10='0'!G$105,'0'!$A$105,IF(M10='0'!G$106,'0'!$A$106,IF(M10='0'!G$107,'0'!$A$108,IF(M10='0'!G$109,'0'!$A$109,IF(M10='0'!G$110,'0'!$A$110,IF(M10='0'!G$111,'0'!$A$111,IF(M10='0'!G$112,'0'!$A$112,IF(M10='0'!G$113,'0'!$A$113,IF(M10='0'!G$114,'0'!$A$114,IF(M10='0'!G$115,'0'!$A$115,IF(M10='0'!G$116,'0'!$A$116,IF(M10='0'!G$117,'0'!$A$117,IF(M10='0'!G$118,'0'!$A$118,IF(M10='0'!G$119,'0'!$A$119,IF(M10='0'!G$120,'0'!$A$120,IF(M10='0'!G$121,'0'!$A$121,IF(M10='0'!G$122,'0'!$A$122,IF(M10='0'!G$123,'0'!$A$123,IF(M10='0'!G$124,'0'!$A$124,IF(M10='0'!G$125,'0'!$A$125,IF(M10='0'!G$126,'0'!$A$126,IF(M10='0'!G$127,'0'!$A$127,IF(M10='0'!G$128,'0'!$A$128,IF(M10='0'!G$129,'0'!$A$129,IF(M10='0'!G$130,'0'!$A$130,IF(M10='0'!G$131,'0'!$A$131,IF(M10='0'!G$132,'0'!$A$132,IF(M10='0'!G$133,'0'!$A$133,IF(M10='0'!G$134,'0'!$A$134,'14'!AH10)))))))))))))))))))))))))))))))))))))))))))))))))))))))))))))))))</f>
        <v>136</v>
      </c>
      <c r="AH10" s="20">
        <f>IF(M10='0'!G$135,'0'!$A$135,IF(M10='0'!G$136,'0'!$A$136,IF(M10='0'!G$137,'0'!$A$137,IF(M10='0'!G$138,'0'!$A$138,IF(M10='0'!G$139,'0'!$A$139,IF(M10='0'!G$140,'0'!$A$140,IF(M10='0'!G$141,'0'!$A$141,IF(M10='0'!G$142,'0'!$A$142,IF(M10='0'!G$143,'0'!$A$143,IF(M10='0'!G$144,'0'!$A$144,IF(M10='0'!G$145,'0'!$A$145,IF(M10='0'!G$146,'0'!$A$146,IF(M10='0'!G$147,'0'!$A$147,IF(M10='0'!G$148,'0'!$A$148,IF(M10='0'!G$149,'0'!$A$149,IF(M10='0'!G$150,'0'!$A$150,IF(M10='0'!G$151,'0'!$A$151,IF(M10='0'!G$152,'0'!$A$152,IF(M10='0'!G$153,'0'!$A$153,IF(M10='0'!G$154,'0'!$A$154,IF(M10='0'!G$155,'0'!$A$155,IF(M10='0'!G$156,'0'!$A$156,IF(M10='0'!G$157,'0'!$A$157,IF(M10='0'!G$158,'0'!$A$158,IF(M10='0'!G$159,'0'!$A$159,IF(M10='0'!G$160,'0'!$A$160,IF(M10='0'!G$161,'0'!$A$161,IF(M10='0'!G$162,'0'!$A$162,IF(M10='0'!G$163,'0'!$A$163,IF(M10='0'!G$164,'0'!$A$164,IF(M10='0'!G$165,'0'!$A$165,IF(M10='0'!G$166,'0'!$A$166,IF(M10='0'!G$167,'0'!$A$167,IF(M10='0'!G$168,'0'!$A$168,IF(M10='0'!G$169,'0'!$A$169,IF(M10='0'!G$170,'0'!$A$170,IF(M10='0'!G$171,'0'!$A$171,IF(M10='0'!G$172,'0'!$A$172,IF(M10='0'!G$173,'0'!$A$173,IF(M10='0'!G$174,'0'!$A$174,IF(M10='0'!G$175,'0'!$A$175,IF(M10='0'!G$176,'0'!$A$176,IF(M10='0'!G$177,'0'!$A$177,IF(M10='0'!G$178,'0'!$A$178,IF(M10='0'!G$179,'0'!$A$179,IF(M10='0'!G$180,'0'!$A$180,IF(M10='0'!G$181,'0'!$A$181,IF(M10='0'!G$182,'0'!$A$182,IF(M10='0'!G$183,'0'!$A$183,IF(M10='0'!G$184,'0'!$A$184,IF(M10='0'!G$185,'0'!$A$185,IF(M10='0'!G$186,'0'!$A$186,IF(M10='0'!G$187,'0'!$A$187,IF(M10='0'!G$188,'0'!$A$188,IF(M10='0'!G$189,'0'!$A$189,IF(M10='0'!G$190,'0'!$A$190,IF(M10='0'!G$191,'0'!$A$191,IF(M10='0'!G$192,'0'!$A$192,IF(M10='0'!G$193,'0'!$A$193,IF(M10='0'!G$194,'0'!$A$194,IF(M10='0'!G$195,'0'!$A$195,IF(M10='0'!G$196,'0'!$A$196,IF(M10='0'!G$197,'0'!$A$197,AI10)))))))))))))))))))))))))))))))))))))))))))))))))))))))))))))))</f>
        <v>68</v>
      </c>
      <c r="AI10" s="20">
        <f>IF(M10='0'!G$197,'0'!$A$197,IF(M10='0'!G$198,'0'!$A$198,IF(M10='0'!G$199,'0'!$A$199,IF(M10='0'!G$200,'0'!$A$200,IF(M10='0'!G$201,'0'!$A$201,IF(M10='0'!G$202,'0'!$A$202,IF(M10='0'!G$203,'0'!$A$203,IF(M10&lt;='0'!G$204,'0'!$A$204,"0"))))))))</f>
        <v>1</v>
      </c>
    </row>
    <row r="11" spans="1:35" ht="15">
      <c r="O11" s="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SUM(O4:O9)-P9</f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14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14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14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14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14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14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14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14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14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14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14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14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14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14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14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14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2">
    <mergeCell ref="Q3:S3"/>
    <mergeCell ref="U3:W3"/>
    <mergeCell ref="Y3:AA3"/>
    <mergeCell ref="AC3:AE3"/>
    <mergeCell ref="AG3:AI3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B5" sqref="B5:C17"/>
    </sheetView>
  </sheetViews>
  <sheetFormatPr defaultRowHeight="14.25"/>
  <cols>
    <col min="1" max="1" width="7.375" customWidth="1"/>
    <col min="2" max="2" width="38.625" customWidth="1"/>
  </cols>
  <sheetData>
    <row r="2" spans="1:6">
      <c r="A2" t="s">
        <v>188</v>
      </c>
    </row>
    <row r="4" spans="1:6">
      <c r="A4" t="s">
        <v>85</v>
      </c>
      <c r="B4" t="s">
        <v>86</v>
      </c>
      <c r="C4" t="s">
        <v>87</v>
      </c>
    </row>
    <row r="5" spans="1:6">
      <c r="A5" s="111">
        <v>1</v>
      </c>
      <c r="B5" s="23" t="str">
        <f>'SP3 Tomaszów Lubelski'!E1</f>
        <v>SP 3 Tomaszów Lubelski</v>
      </c>
      <c r="C5" s="23">
        <f>'SP3 Tomaszów Lubelski'!J1</f>
        <v>1307</v>
      </c>
    </row>
    <row r="6" spans="1:6">
      <c r="A6" s="111">
        <v>2</v>
      </c>
      <c r="B6" s="23" t="str">
        <f>'SP2 Tomaszów Lubelski'!E1</f>
        <v>SP 2 Tomaszów Lubelski</v>
      </c>
      <c r="C6" s="23">
        <f>'SP2 Tomaszów Lubelski'!J1</f>
        <v>1307</v>
      </c>
    </row>
    <row r="7" spans="1:6">
      <c r="A7" s="111">
        <v>3</v>
      </c>
      <c r="B7" s="23" t="str">
        <f>'PSP2 Kraśnik'!E1</f>
        <v>PSP 2 Kraśnik</v>
      </c>
      <c r="C7" s="23">
        <f>'PSP2 Kraśnik'!J1</f>
        <v>1094</v>
      </c>
    </row>
    <row r="8" spans="1:6">
      <c r="A8" s="111">
        <v>4</v>
      </c>
      <c r="B8" s="23" t="str">
        <f>'SP3 Biała Podlaska'!E1</f>
        <v>SP 3 Biała Podlaska</v>
      </c>
      <c r="C8" s="23">
        <f>'SP3 Biała Podlaska'!J1</f>
        <v>1092</v>
      </c>
    </row>
    <row r="9" spans="1:6">
      <c r="A9" s="111">
        <v>5</v>
      </c>
      <c r="B9" s="23" t="str">
        <f>'SP6 Puławy'!E1</f>
        <v>SP 6 Puławy</v>
      </c>
      <c r="C9" s="23">
        <f>'SP6 Puławy'!J1</f>
        <v>1091</v>
      </c>
      <c r="F9" s="111"/>
    </row>
    <row r="10" spans="1:6">
      <c r="A10" s="111">
        <v>6</v>
      </c>
      <c r="B10" s="23" t="str">
        <f>'SP43 Lublin'!E1</f>
        <v>SP 43 Lublin</v>
      </c>
      <c r="C10" s="23">
        <f>'SP43 Lublin'!J1</f>
        <v>1084</v>
      </c>
    </row>
    <row r="11" spans="1:6">
      <c r="A11" s="111">
        <v>7</v>
      </c>
      <c r="B11" s="23" t="str">
        <f>'SP7 Świdnik'!E1</f>
        <v>SP 7 Świdnik</v>
      </c>
      <c r="C11" s="23">
        <f>'SP7 Świdnik'!J1</f>
        <v>1068</v>
      </c>
    </row>
    <row r="12" spans="1:6">
      <c r="A12" s="111">
        <v>8</v>
      </c>
      <c r="B12" s="23" t="str">
        <f>'SP Wisznice'!E1</f>
        <v>SP Wisznice</v>
      </c>
      <c r="C12" s="23">
        <f>'SP Wisznice'!J1</f>
        <v>1034</v>
      </c>
    </row>
    <row r="13" spans="1:6">
      <c r="A13" s="111">
        <v>9</v>
      </c>
      <c r="B13" s="23" t="str">
        <f>'SP29 Lublin'!E1</f>
        <v>SP 29 Lublin</v>
      </c>
      <c r="C13" s="23">
        <f>'SP29 Lublin'!J1</f>
        <v>1009</v>
      </c>
    </row>
    <row r="14" spans="1:6">
      <c r="A14" s="111">
        <v>11</v>
      </c>
      <c r="B14" s="23" t="str">
        <f>'PSP Janów Lubelski'!E1</f>
        <v>PSP Janów Lubelski</v>
      </c>
      <c r="C14" s="23">
        <f>'PSP Janów Lubelski'!J1</f>
        <v>1004</v>
      </c>
    </row>
    <row r="15" spans="1:6">
      <c r="A15" s="111">
        <v>12</v>
      </c>
      <c r="B15" s="23" t="str">
        <f>'SP Józefów'!E1</f>
        <v>SP Józefów nad Wisłą</v>
      </c>
      <c r="C15" s="23">
        <f>'SP Józefów'!J1</f>
        <v>918</v>
      </c>
    </row>
    <row r="16" spans="1:6">
      <c r="A16" s="111">
        <v>13</v>
      </c>
      <c r="B16" s="23" t="str">
        <f>'Sp7 Chełm'!E1</f>
        <v>SP 7 Chełm</v>
      </c>
      <c r="C16" s="23">
        <f>'Sp7 Chełm'!J1</f>
        <v>892</v>
      </c>
    </row>
    <row r="17" spans="1:3">
      <c r="A17" s="111">
        <v>14</v>
      </c>
      <c r="B17" s="23">
        <f>'14'!E1</f>
        <v>0</v>
      </c>
      <c r="C17" s="23">
        <f>'14'!J1</f>
        <v>0</v>
      </c>
    </row>
    <row r="21" spans="1:3" ht="15">
      <c r="B21" s="28"/>
    </row>
    <row r="22" spans="1:3" ht="15">
      <c r="B22" s="28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B18" sqref="B18"/>
    </sheetView>
  </sheetViews>
  <sheetFormatPr defaultRowHeight="14.25"/>
  <cols>
    <col min="1" max="1" width="3.375" customWidth="1"/>
    <col min="2" max="2" width="20" customWidth="1"/>
    <col min="3" max="3" width="6" customWidth="1"/>
    <col min="4" max="4" width="6.75" customWidth="1"/>
    <col min="5" max="5" width="5.375" customWidth="1"/>
    <col min="7" max="7" width="4.375" customWidth="1"/>
    <col min="8" max="8" width="6.625" customWidth="1"/>
    <col min="9" max="9" width="6.25" customWidth="1"/>
    <col min="10" max="10" width="7" customWidth="1"/>
    <col min="11" max="11" width="4.875" customWidth="1"/>
    <col min="12" max="12" width="6.625" customWidth="1"/>
    <col min="13" max="13" width="4.375" customWidth="1"/>
  </cols>
  <sheetData>
    <row r="1" spans="1:14" ht="15" customHeight="1">
      <c r="B1" s="121"/>
      <c r="C1" s="121"/>
      <c r="D1" s="122"/>
      <c r="E1" s="122"/>
      <c r="F1" s="122"/>
      <c r="G1" s="122"/>
      <c r="H1" s="24"/>
      <c r="I1" s="16"/>
      <c r="J1" s="17"/>
    </row>
    <row r="2" spans="1:14" ht="1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1"/>
    </row>
    <row r="3" spans="1:14" ht="15.75" thickBot="1">
      <c r="A3" s="11"/>
      <c r="B3" s="11"/>
      <c r="C3" s="11"/>
      <c r="D3" s="11"/>
      <c r="E3" s="12"/>
      <c r="F3" s="13"/>
      <c r="G3" s="12"/>
      <c r="H3" s="13"/>
      <c r="I3" s="12"/>
      <c r="J3" s="11"/>
      <c r="K3" s="12"/>
      <c r="L3" s="11"/>
      <c r="M3" s="12"/>
      <c r="N3" s="21"/>
    </row>
    <row r="4" spans="1:14" ht="15.75" thickTop="1">
      <c r="E4" s="10"/>
      <c r="F4" s="6"/>
      <c r="G4" s="10"/>
      <c r="I4" s="10"/>
      <c r="K4" s="10"/>
      <c r="M4" s="10"/>
      <c r="N4" s="21"/>
    </row>
    <row r="5" spans="1:14" ht="15">
      <c r="E5" s="10"/>
      <c r="F5" s="6"/>
      <c r="G5" s="10"/>
      <c r="I5" s="10"/>
      <c r="K5" s="10"/>
      <c r="M5" s="10"/>
      <c r="N5" s="21"/>
    </row>
    <row r="6" spans="1:14" ht="15">
      <c r="E6" s="10"/>
      <c r="F6" s="6"/>
      <c r="G6" s="10"/>
      <c r="I6" s="10"/>
      <c r="K6" s="10"/>
      <c r="M6" s="10"/>
      <c r="N6" s="21"/>
    </row>
    <row r="7" spans="1:14" ht="15">
      <c r="E7" s="10"/>
      <c r="F7" s="6"/>
      <c r="G7" s="10"/>
      <c r="I7" s="10"/>
      <c r="K7" s="10"/>
      <c r="M7" s="10"/>
      <c r="N7" s="21"/>
    </row>
    <row r="8" spans="1:14" ht="15">
      <c r="E8" s="10"/>
      <c r="F8" s="6"/>
      <c r="G8" s="10"/>
      <c r="I8" s="10"/>
      <c r="K8" s="10"/>
      <c r="M8" s="10"/>
      <c r="N8" s="21"/>
    </row>
    <row r="9" spans="1:14" ht="15">
      <c r="E9" s="10"/>
      <c r="F9" s="6"/>
      <c r="G9" s="10"/>
      <c r="I9" s="10"/>
      <c r="K9" s="10"/>
      <c r="M9" s="10"/>
      <c r="N9" s="21"/>
    </row>
    <row r="10" spans="1:14" ht="15">
      <c r="E10" s="10"/>
      <c r="F10" s="6"/>
      <c r="G10" s="10"/>
      <c r="I10" s="10"/>
      <c r="K10" s="10"/>
      <c r="M10" s="10"/>
      <c r="N10" s="21"/>
    </row>
    <row r="11" spans="1:14" ht="15">
      <c r="F11" s="6"/>
      <c r="N11" s="14"/>
    </row>
    <row r="12" spans="1:14" ht="15.75" thickBot="1">
      <c r="F12" s="6"/>
      <c r="L12" s="125"/>
      <c r="M12" s="125"/>
      <c r="N12" s="22"/>
    </row>
    <row r="13" spans="1:14" ht="15" thickTop="1"/>
  </sheetData>
  <mergeCells count="8">
    <mergeCell ref="L2:M2"/>
    <mergeCell ref="L12:M12"/>
    <mergeCell ref="B1:C1"/>
    <mergeCell ref="D1:G1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L8" sqref="A1:XFD1048576"/>
    </sheetView>
  </sheetViews>
  <sheetFormatPr defaultRowHeight="14.25"/>
  <cols>
    <col min="1" max="1" width="3.125" style="64" customWidth="1"/>
    <col min="2" max="2" width="22.25" style="64" customWidth="1"/>
    <col min="3" max="3" width="5.25" style="64" customWidth="1"/>
    <col min="4" max="4" width="14.5" style="64" customWidth="1"/>
    <col min="5" max="8" width="6.625" style="64" customWidth="1"/>
    <col min="9" max="9" width="7.75" style="64" customWidth="1"/>
    <col min="10" max="10" width="4.125" style="64" customWidth="1"/>
    <col min="11" max="11" width="5.5" style="64" customWidth="1"/>
    <col min="12" max="16384" width="9" style="64"/>
  </cols>
  <sheetData>
    <row r="1" spans="1:11" ht="20.25">
      <c r="A1" s="128" t="s">
        <v>187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11">
      <c r="A3" s="128" t="s">
        <v>145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5" spans="1:11">
      <c r="A5" s="128" t="s">
        <v>147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5" thickBot="1">
      <c r="D6" s="65" t="s">
        <v>146</v>
      </c>
      <c r="J6" s="129" t="s">
        <v>146</v>
      </c>
      <c r="K6" s="129"/>
    </row>
    <row r="7" spans="1:11" ht="35.25" customHeight="1" thickTop="1" thickBot="1">
      <c r="A7" s="66" t="s">
        <v>140</v>
      </c>
      <c r="B7" s="66" t="s">
        <v>97</v>
      </c>
      <c r="C7" s="66" t="s">
        <v>141</v>
      </c>
      <c r="D7" s="66" t="s">
        <v>86</v>
      </c>
      <c r="E7" s="67" t="s">
        <v>72</v>
      </c>
      <c r="F7" s="67" t="s">
        <v>72</v>
      </c>
      <c r="G7" s="67" t="s">
        <v>72</v>
      </c>
      <c r="H7" s="67" t="s">
        <v>72</v>
      </c>
      <c r="I7" s="68" t="s">
        <v>142</v>
      </c>
      <c r="J7" s="69" t="s">
        <v>143</v>
      </c>
      <c r="K7" s="67" t="s">
        <v>0</v>
      </c>
    </row>
    <row r="8" spans="1:11" ht="30" customHeight="1" thickTop="1">
      <c r="A8" s="70">
        <v>1</v>
      </c>
      <c r="B8" s="71" t="s">
        <v>151</v>
      </c>
      <c r="C8" s="72"/>
      <c r="D8" s="73" t="s">
        <v>150</v>
      </c>
      <c r="E8" s="74"/>
      <c r="F8" s="72"/>
      <c r="G8" s="72"/>
      <c r="H8" s="75"/>
      <c r="I8" s="76"/>
      <c r="J8" s="77"/>
      <c r="K8" s="72"/>
    </row>
    <row r="9" spans="1:11" ht="30" customHeight="1">
      <c r="A9" s="78">
        <v>2</v>
      </c>
      <c r="B9" s="79" t="s">
        <v>152</v>
      </c>
      <c r="C9" s="80"/>
      <c r="D9" s="81" t="s">
        <v>150</v>
      </c>
      <c r="E9" s="82"/>
      <c r="F9" s="80"/>
      <c r="G9" s="80"/>
      <c r="H9" s="83"/>
      <c r="I9" s="84"/>
      <c r="J9" s="85"/>
      <c r="K9" s="80"/>
    </row>
    <row r="10" spans="1:11" ht="30" customHeight="1">
      <c r="A10" s="78">
        <v>3</v>
      </c>
      <c r="B10" s="79" t="s">
        <v>154</v>
      </c>
      <c r="C10" s="80"/>
      <c r="D10" s="81" t="s">
        <v>150</v>
      </c>
      <c r="E10" s="82"/>
      <c r="F10" s="80"/>
      <c r="G10" s="80"/>
      <c r="H10" s="83"/>
      <c r="I10" s="84"/>
      <c r="J10" s="85"/>
      <c r="K10" s="80"/>
    </row>
    <row r="11" spans="1:11" ht="30" customHeight="1">
      <c r="A11" s="78">
        <v>4</v>
      </c>
      <c r="B11" s="79" t="s">
        <v>153</v>
      </c>
      <c r="C11" s="80"/>
      <c r="D11" s="81" t="s">
        <v>150</v>
      </c>
      <c r="E11" s="82"/>
      <c r="F11" s="80"/>
      <c r="G11" s="80"/>
      <c r="H11" s="83"/>
      <c r="I11" s="84"/>
      <c r="J11" s="85"/>
      <c r="K11" s="80"/>
    </row>
    <row r="12" spans="1:11" ht="30" customHeight="1">
      <c r="A12" s="78">
        <v>5</v>
      </c>
      <c r="B12" s="79" t="s">
        <v>155</v>
      </c>
      <c r="C12" s="80"/>
      <c r="D12" s="81" t="s">
        <v>150</v>
      </c>
      <c r="E12" s="82"/>
      <c r="F12" s="80"/>
      <c r="G12" s="80"/>
      <c r="H12" s="83"/>
      <c r="I12" s="84"/>
      <c r="J12" s="85"/>
      <c r="K12" s="80"/>
    </row>
    <row r="13" spans="1:11" ht="30" customHeight="1">
      <c r="A13" s="78">
        <v>6</v>
      </c>
      <c r="B13" s="79" t="s">
        <v>156</v>
      </c>
      <c r="C13" s="80"/>
      <c r="D13" s="81" t="s">
        <v>150</v>
      </c>
      <c r="E13" s="82"/>
      <c r="F13" s="80"/>
      <c r="G13" s="80"/>
      <c r="H13" s="83"/>
      <c r="I13" s="84"/>
      <c r="J13" s="85"/>
      <c r="K13" s="80"/>
    </row>
    <row r="14" spans="1:11" ht="30" customHeight="1">
      <c r="A14" s="78">
        <v>7</v>
      </c>
      <c r="B14" s="79" t="s">
        <v>89</v>
      </c>
      <c r="C14" s="80"/>
      <c r="D14" s="81" t="s">
        <v>99</v>
      </c>
      <c r="E14" s="82"/>
      <c r="F14" s="80"/>
      <c r="G14" s="80"/>
      <c r="H14" s="83"/>
      <c r="I14" s="84"/>
      <c r="J14" s="85"/>
      <c r="K14" s="80"/>
    </row>
    <row r="15" spans="1:11" ht="30" customHeight="1">
      <c r="A15" s="78">
        <v>8</v>
      </c>
      <c r="B15" s="79" t="s">
        <v>90</v>
      </c>
      <c r="C15" s="80"/>
      <c r="D15" s="81" t="s">
        <v>99</v>
      </c>
      <c r="E15" s="82"/>
      <c r="F15" s="80"/>
      <c r="G15" s="80"/>
      <c r="H15" s="83"/>
      <c r="I15" s="84"/>
      <c r="J15" s="85"/>
      <c r="K15" s="80"/>
    </row>
    <row r="16" spans="1:11" ht="30" customHeight="1">
      <c r="A16" s="78">
        <v>9</v>
      </c>
      <c r="B16" s="79" t="s">
        <v>91</v>
      </c>
      <c r="C16" s="80"/>
      <c r="D16" s="81" t="s">
        <v>99</v>
      </c>
      <c r="E16" s="82"/>
      <c r="F16" s="80"/>
      <c r="G16" s="80"/>
      <c r="H16" s="83"/>
      <c r="I16" s="84"/>
      <c r="J16" s="85"/>
      <c r="K16" s="80"/>
    </row>
    <row r="17" spans="1:11" ht="30" customHeight="1">
      <c r="A17" s="78">
        <v>10</v>
      </c>
      <c r="B17" s="79" t="s">
        <v>92</v>
      </c>
      <c r="C17" s="80"/>
      <c r="D17" s="81" t="s">
        <v>99</v>
      </c>
      <c r="E17" s="82"/>
      <c r="F17" s="80"/>
      <c r="G17" s="80"/>
      <c r="H17" s="83"/>
      <c r="I17" s="84"/>
      <c r="J17" s="85"/>
      <c r="K17" s="80"/>
    </row>
    <row r="18" spans="1:11" ht="30" customHeight="1">
      <c r="A18" s="78">
        <v>11</v>
      </c>
      <c r="B18" s="79" t="s">
        <v>93</v>
      </c>
      <c r="C18" s="80"/>
      <c r="D18" s="81" t="s">
        <v>99</v>
      </c>
      <c r="E18" s="82"/>
      <c r="F18" s="80"/>
      <c r="G18" s="80"/>
      <c r="H18" s="83"/>
      <c r="I18" s="84"/>
      <c r="J18" s="85"/>
      <c r="K18" s="80"/>
    </row>
    <row r="19" spans="1:11" ht="30" customHeight="1">
      <c r="A19" s="78">
        <v>12</v>
      </c>
      <c r="B19" s="79" t="s">
        <v>94</v>
      </c>
      <c r="C19" s="80"/>
      <c r="D19" s="81" t="s">
        <v>99</v>
      </c>
      <c r="E19" s="82"/>
      <c r="F19" s="80"/>
      <c r="G19" s="80"/>
      <c r="H19" s="83"/>
      <c r="I19" s="84"/>
      <c r="J19" s="85"/>
      <c r="K19" s="80"/>
    </row>
    <row r="20" spans="1:11" ht="30" customHeight="1">
      <c r="A20" s="78">
        <v>13</v>
      </c>
      <c r="B20" s="79" t="s">
        <v>95</v>
      </c>
      <c r="C20" s="80"/>
      <c r="D20" s="81" t="s">
        <v>99</v>
      </c>
      <c r="E20" s="82"/>
      <c r="F20" s="80"/>
      <c r="G20" s="80"/>
      <c r="H20" s="83"/>
      <c r="I20" s="84"/>
      <c r="J20" s="85"/>
      <c r="K20" s="80"/>
    </row>
    <row r="21" spans="1:11" ht="30" customHeight="1">
      <c r="A21" s="78">
        <v>14</v>
      </c>
      <c r="B21" s="79" t="s">
        <v>96</v>
      </c>
      <c r="C21" s="80"/>
      <c r="D21" s="81" t="s">
        <v>99</v>
      </c>
      <c r="E21" s="82"/>
      <c r="F21" s="80"/>
      <c r="G21" s="80"/>
      <c r="H21" s="83"/>
      <c r="I21" s="84"/>
      <c r="J21" s="85"/>
      <c r="K21" s="80"/>
    </row>
    <row r="22" spans="1:11" ht="30" customHeight="1">
      <c r="A22" s="78">
        <v>15</v>
      </c>
      <c r="B22" s="79" t="s">
        <v>175</v>
      </c>
      <c r="C22" s="80"/>
      <c r="D22" s="81" t="s">
        <v>105</v>
      </c>
      <c r="E22" s="82"/>
      <c r="F22" s="80"/>
      <c r="G22" s="80"/>
      <c r="H22" s="83"/>
      <c r="I22" s="84"/>
      <c r="J22" s="85"/>
      <c r="K22" s="80"/>
    </row>
    <row r="23" spans="1:11" ht="30" customHeight="1">
      <c r="A23" s="78">
        <v>16</v>
      </c>
      <c r="B23" s="79" t="s">
        <v>176</v>
      </c>
      <c r="C23" s="80"/>
      <c r="D23" s="81" t="s">
        <v>105</v>
      </c>
      <c r="E23" s="82"/>
      <c r="F23" s="80"/>
      <c r="G23" s="80"/>
      <c r="H23" s="83"/>
      <c r="I23" s="84"/>
      <c r="J23" s="85"/>
      <c r="K23" s="80"/>
    </row>
    <row r="24" spans="1:11" ht="30" customHeight="1">
      <c r="A24" s="78">
        <v>17</v>
      </c>
      <c r="B24" s="79" t="s">
        <v>173</v>
      </c>
      <c r="C24" s="80"/>
      <c r="D24" s="81" t="s">
        <v>105</v>
      </c>
      <c r="E24" s="82"/>
      <c r="F24" s="80"/>
      <c r="G24" s="80"/>
      <c r="H24" s="83"/>
      <c r="I24" s="84"/>
      <c r="J24" s="85"/>
      <c r="K24" s="80"/>
    </row>
    <row r="25" spans="1:11" ht="30" customHeight="1">
      <c r="A25" s="78">
        <v>18</v>
      </c>
      <c r="B25" s="79" t="s">
        <v>177</v>
      </c>
      <c r="C25" s="80"/>
      <c r="D25" s="81" t="s">
        <v>105</v>
      </c>
      <c r="E25" s="82"/>
      <c r="F25" s="80"/>
      <c r="G25" s="80"/>
      <c r="H25" s="83"/>
      <c r="I25" s="84"/>
      <c r="J25" s="85"/>
      <c r="K25" s="80"/>
    </row>
    <row r="26" spans="1:11" ht="30" customHeight="1">
      <c r="A26" s="78">
        <v>19</v>
      </c>
      <c r="B26" s="79" t="s">
        <v>178</v>
      </c>
      <c r="C26" s="80"/>
      <c r="D26" s="81" t="s">
        <v>105</v>
      </c>
      <c r="E26" s="82"/>
      <c r="F26" s="80"/>
      <c r="G26" s="80"/>
      <c r="H26" s="83"/>
      <c r="I26" s="84"/>
      <c r="J26" s="85"/>
      <c r="K26" s="80"/>
    </row>
    <row r="27" spans="1:11" ht="30.75" customHeight="1">
      <c r="A27" s="78">
        <v>20</v>
      </c>
      <c r="B27" s="79" t="s">
        <v>174</v>
      </c>
      <c r="C27" s="80"/>
      <c r="D27" s="81" t="s">
        <v>105</v>
      </c>
      <c r="E27" s="82"/>
      <c r="F27" s="80"/>
      <c r="G27" s="80"/>
      <c r="H27" s="83"/>
      <c r="I27" s="84"/>
      <c r="J27" s="85"/>
      <c r="K27" s="80"/>
    </row>
    <row r="28" spans="1:11" ht="30" customHeight="1" thickBot="1">
      <c r="A28" s="86">
        <v>21</v>
      </c>
      <c r="B28" s="80"/>
      <c r="C28" s="80"/>
      <c r="D28" s="81"/>
      <c r="E28" s="82"/>
      <c r="F28" s="80"/>
      <c r="G28" s="80"/>
      <c r="H28" s="83"/>
      <c r="I28" s="87"/>
      <c r="J28" s="85"/>
      <c r="K28" s="80"/>
    </row>
    <row r="29" spans="1:11" ht="15" thickTop="1"/>
  </sheetData>
  <mergeCells count="4">
    <mergeCell ref="A1:K1"/>
    <mergeCell ref="A3:K3"/>
    <mergeCell ref="A5:K5"/>
    <mergeCell ref="J6:K6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D10" sqref="D10"/>
    </sheetView>
  </sheetViews>
  <sheetFormatPr defaultRowHeight="14.25"/>
  <cols>
    <col min="1" max="1" width="3.125" customWidth="1"/>
    <col min="2" max="2" width="22.25" customWidth="1"/>
    <col min="3" max="3" width="5.25" customWidth="1"/>
    <col min="4" max="4" width="14.5" customWidth="1"/>
    <col min="5" max="8" width="6.625" customWidth="1"/>
    <col min="9" max="9" width="7.75" customWidth="1"/>
    <col min="10" max="10" width="4.125" customWidth="1"/>
    <col min="11" max="11" width="5.5" customWidth="1"/>
  </cols>
  <sheetData>
    <row r="1" spans="1:11" ht="20.25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>
      <c r="A3" s="123" t="s">
        <v>145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5" spans="1:11">
      <c r="A5" s="131" t="s">
        <v>147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5" thickBot="1">
      <c r="A6" s="88"/>
      <c r="B6" s="88"/>
      <c r="C6" s="88"/>
      <c r="D6" s="89" t="s">
        <v>146</v>
      </c>
      <c r="E6" s="88"/>
      <c r="F6" s="88"/>
      <c r="G6" s="88"/>
      <c r="H6" s="88"/>
      <c r="I6" s="88"/>
      <c r="J6" s="132" t="s">
        <v>146</v>
      </c>
      <c r="K6" s="132"/>
    </row>
    <row r="7" spans="1:11" ht="35.25" customHeight="1" thickTop="1" thickBot="1">
      <c r="A7" s="90" t="s">
        <v>140</v>
      </c>
      <c r="B7" s="90" t="s">
        <v>97</v>
      </c>
      <c r="C7" s="90" t="s">
        <v>141</v>
      </c>
      <c r="D7" s="90" t="s">
        <v>86</v>
      </c>
      <c r="E7" s="91" t="s">
        <v>72</v>
      </c>
      <c r="F7" s="91" t="s">
        <v>72</v>
      </c>
      <c r="G7" s="91" t="s">
        <v>72</v>
      </c>
      <c r="H7" s="91" t="s">
        <v>72</v>
      </c>
      <c r="I7" s="92" t="s">
        <v>142</v>
      </c>
      <c r="J7" s="93" t="s">
        <v>143</v>
      </c>
      <c r="K7" s="91" t="s">
        <v>0</v>
      </c>
    </row>
    <row r="8" spans="1:11" ht="30" customHeight="1" thickTop="1">
      <c r="A8" s="94">
        <v>1</v>
      </c>
      <c r="B8" s="88" t="s">
        <v>119</v>
      </c>
      <c r="C8" s="95"/>
      <c r="D8" s="96" t="s">
        <v>125</v>
      </c>
      <c r="E8" s="97"/>
      <c r="F8" s="95"/>
      <c r="G8" s="95"/>
      <c r="H8" s="98"/>
      <c r="I8" s="99"/>
      <c r="J8" s="100"/>
      <c r="K8" s="95"/>
    </row>
    <row r="9" spans="1:11" ht="30" customHeight="1">
      <c r="A9" s="101">
        <v>2</v>
      </c>
      <c r="B9" s="88" t="s">
        <v>120</v>
      </c>
      <c r="C9" s="102"/>
      <c r="D9" s="96" t="s">
        <v>125</v>
      </c>
      <c r="E9" s="103"/>
      <c r="F9" s="102"/>
      <c r="G9" s="102"/>
      <c r="H9" s="104"/>
      <c r="I9" s="105"/>
      <c r="J9" s="106"/>
      <c r="K9" s="102"/>
    </row>
    <row r="10" spans="1:11" ht="30" customHeight="1">
      <c r="A10" s="101">
        <v>3</v>
      </c>
      <c r="B10" s="88" t="s">
        <v>121</v>
      </c>
      <c r="C10" s="102"/>
      <c r="D10" s="96" t="s">
        <v>125</v>
      </c>
      <c r="E10" s="103"/>
      <c r="F10" s="102"/>
      <c r="G10" s="102"/>
      <c r="H10" s="104"/>
      <c r="I10" s="105"/>
      <c r="J10" s="106"/>
      <c r="K10" s="102"/>
    </row>
    <row r="11" spans="1:11" ht="30" customHeight="1">
      <c r="A11" s="101">
        <v>4</v>
      </c>
      <c r="B11" s="88" t="s">
        <v>122</v>
      </c>
      <c r="C11" s="102"/>
      <c r="D11" s="96" t="s">
        <v>125</v>
      </c>
      <c r="E11" s="103"/>
      <c r="F11" s="102"/>
      <c r="G11" s="102"/>
      <c r="H11" s="104"/>
      <c r="I11" s="105"/>
      <c r="J11" s="106"/>
      <c r="K11" s="102"/>
    </row>
    <row r="12" spans="1:11" ht="30" customHeight="1">
      <c r="A12" s="101">
        <v>5</v>
      </c>
      <c r="B12" s="88" t="s">
        <v>123</v>
      </c>
      <c r="C12" s="102"/>
      <c r="D12" s="96" t="s">
        <v>125</v>
      </c>
      <c r="E12" s="103"/>
      <c r="F12" s="102"/>
      <c r="G12" s="102"/>
      <c r="H12" s="104"/>
      <c r="I12" s="105"/>
      <c r="J12" s="106"/>
      <c r="K12" s="102"/>
    </row>
    <row r="13" spans="1:11" ht="30" customHeight="1">
      <c r="A13" s="101">
        <v>6</v>
      </c>
      <c r="B13" s="88" t="s">
        <v>124</v>
      </c>
      <c r="C13" s="102"/>
      <c r="D13" s="96" t="s">
        <v>125</v>
      </c>
      <c r="E13" s="103"/>
      <c r="F13" s="102"/>
      <c r="G13" s="102"/>
      <c r="H13" s="104"/>
      <c r="I13" s="105"/>
      <c r="J13" s="106"/>
      <c r="K13" s="102"/>
    </row>
    <row r="14" spans="1:11" ht="30" customHeight="1">
      <c r="A14" s="101">
        <v>7</v>
      </c>
      <c r="B14" s="88" t="s">
        <v>127</v>
      </c>
      <c r="C14" s="102"/>
      <c r="D14" s="107" t="s">
        <v>139</v>
      </c>
      <c r="E14" s="103"/>
      <c r="F14" s="102"/>
      <c r="G14" s="102"/>
      <c r="H14" s="104"/>
      <c r="I14" s="105"/>
      <c r="J14" s="106"/>
      <c r="K14" s="102"/>
    </row>
    <row r="15" spans="1:11" ht="30" customHeight="1">
      <c r="A15" s="101">
        <v>8</v>
      </c>
      <c r="B15" s="88" t="s">
        <v>128</v>
      </c>
      <c r="C15" s="102"/>
      <c r="D15" s="107" t="s">
        <v>139</v>
      </c>
      <c r="E15" s="103"/>
      <c r="F15" s="102"/>
      <c r="G15" s="102"/>
      <c r="H15" s="104"/>
      <c r="I15" s="105"/>
      <c r="J15" s="106"/>
      <c r="K15" s="102"/>
    </row>
    <row r="16" spans="1:11" ht="30" customHeight="1">
      <c r="A16" s="101">
        <v>9</v>
      </c>
      <c r="B16" s="88" t="s">
        <v>129</v>
      </c>
      <c r="C16" s="102"/>
      <c r="D16" s="107" t="s">
        <v>139</v>
      </c>
      <c r="E16" s="103"/>
      <c r="F16" s="102"/>
      <c r="G16" s="102"/>
      <c r="H16" s="104"/>
      <c r="I16" s="105"/>
      <c r="J16" s="106"/>
      <c r="K16" s="102"/>
    </row>
    <row r="17" spans="1:11" ht="30" customHeight="1">
      <c r="A17" s="101">
        <v>10</v>
      </c>
      <c r="B17" s="88" t="s">
        <v>132</v>
      </c>
      <c r="C17" s="102"/>
      <c r="D17" s="107" t="s">
        <v>139</v>
      </c>
      <c r="E17" s="103"/>
      <c r="F17" s="102"/>
      <c r="G17" s="102"/>
      <c r="H17" s="104"/>
      <c r="I17" s="105"/>
      <c r="J17" s="106"/>
      <c r="K17" s="102"/>
    </row>
    <row r="18" spans="1:11" ht="30" customHeight="1">
      <c r="A18" s="101">
        <v>11</v>
      </c>
      <c r="B18" s="88" t="s">
        <v>130</v>
      </c>
      <c r="C18" s="102"/>
      <c r="D18" s="107" t="s">
        <v>139</v>
      </c>
      <c r="E18" s="103"/>
      <c r="F18" s="102"/>
      <c r="G18" s="102"/>
      <c r="H18" s="104"/>
      <c r="I18" s="105"/>
      <c r="J18" s="106"/>
      <c r="K18" s="102"/>
    </row>
    <row r="19" spans="1:11" ht="30" customHeight="1">
      <c r="A19" s="101">
        <v>12</v>
      </c>
      <c r="B19" s="88" t="s">
        <v>131</v>
      </c>
      <c r="C19" s="102"/>
      <c r="D19" s="107" t="s">
        <v>139</v>
      </c>
      <c r="E19" s="103"/>
      <c r="F19" s="102"/>
      <c r="G19" s="102"/>
      <c r="H19" s="104"/>
      <c r="I19" s="105"/>
      <c r="J19" s="106"/>
      <c r="K19" s="102"/>
    </row>
    <row r="20" spans="1:11" ht="30" customHeight="1">
      <c r="A20" s="101">
        <v>13</v>
      </c>
      <c r="B20" s="88" t="s">
        <v>100</v>
      </c>
      <c r="C20" s="102"/>
      <c r="D20" s="107" t="s">
        <v>104</v>
      </c>
      <c r="E20" s="103"/>
      <c r="F20" s="102"/>
      <c r="G20" s="102"/>
      <c r="H20" s="104"/>
      <c r="I20" s="105"/>
      <c r="J20" s="106"/>
      <c r="K20" s="102"/>
    </row>
    <row r="21" spans="1:11" ht="30" customHeight="1">
      <c r="A21" s="101">
        <v>14</v>
      </c>
      <c r="B21" s="88" t="s">
        <v>101</v>
      </c>
      <c r="C21" s="102"/>
      <c r="D21" s="107" t="s">
        <v>104</v>
      </c>
      <c r="E21" s="103"/>
      <c r="F21" s="102"/>
      <c r="G21" s="102"/>
      <c r="H21" s="104"/>
      <c r="I21" s="105"/>
      <c r="J21" s="106"/>
      <c r="K21" s="102"/>
    </row>
    <row r="22" spans="1:11" ht="30" customHeight="1">
      <c r="A22" s="101">
        <v>15</v>
      </c>
      <c r="B22" s="88" t="s">
        <v>102</v>
      </c>
      <c r="C22" s="102"/>
      <c r="D22" s="107" t="s">
        <v>104</v>
      </c>
      <c r="E22" s="103"/>
      <c r="F22" s="102"/>
      <c r="G22" s="102"/>
      <c r="H22" s="104"/>
      <c r="I22" s="105"/>
      <c r="J22" s="106"/>
      <c r="K22" s="102"/>
    </row>
    <row r="23" spans="1:11" ht="30" customHeight="1">
      <c r="A23" s="101">
        <v>16</v>
      </c>
      <c r="B23" s="88" t="s">
        <v>126</v>
      </c>
      <c r="C23" s="102"/>
      <c r="D23" s="107" t="s">
        <v>104</v>
      </c>
      <c r="E23" s="103"/>
      <c r="F23" s="102"/>
      <c r="G23" s="102"/>
      <c r="H23" s="104"/>
      <c r="I23" s="105"/>
      <c r="J23" s="106"/>
      <c r="K23" s="102"/>
    </row>
    <row r="24" spans="1:11" ht="30" customHeight="1">
      <c r="A24" s="101">
        <v>17</v>
      </c>
      <c r="B24" s="88" t="s">
        <v>103</v>
      </c>
      <c r="C24" s="102"/>
      <c r="D24" s="107" t="s">
        <v>104</v>
      </c>
      <c r="E24" s="103"/>
      <c r="F24" s="102"/>
      <c r="G24" s="102"/>
      <c r="H24" s="104"/>
      <c r="I24" s="105"/>
      <c r="J24" s="106"/>
      <c r="K24" s="102"/>
    </row>
    <row r="25" spans="1:11" ht="30" customHeight="1">
      <c r="A25" s="101">
        <v>18</v>
      </c>
      <c r="B25" s="88" t="s">
        <v>172</v>
      </c>
      <c r="C25" s="102"/>
      <c r="D25" s="107" t="s">
        <v>104</v>
      </c>
      <c r="E25" s="103"/>
      <c r="F25" s="102"/>
      <c r="G25" s="102"/>
      <c r="H25" s="104"/>
      <c r="I25" s="105"/>
      <c r="J25" s="106"/>
      <c r="K25" s="102"/>
    </row>
    <row r="26" spans="1:11" ht="30" customHeight="1">
      <c r="A26" s="101">
        <v>19</v>
      </c>
      <c r="B26" s="108"/>
      <c r="C26" s="102"/>
      <c r="D26" s="107"/>
      <c r="E26" s="103"/>
      <c r="F26" s="102"/>
      <c r="G26" s="102"/>
      <c r="H26" s="104"/>
      <c r="I26" s="105"/>
      <c r="J26" s="106"/>
      <c r="K26" s="102"/>
    </row>
    <row r="27" spans="1:11" ht="30.75" customHeight="1">
      <c r="A27" s="101">
        <v>20</v>
      </c>
      <c r="B27" s="108"/>
      <c r="C27" s="102"/>
      <c r="D27" s="107"/>
      <c r="E27" s="103"/>
      <c r="F27" s="102"/>
      <c r="G27" s="102"/>
      <c r="H27" s="104"/>
      <c r="I27" s="105"/>
      <c r="J27" s="106"/>
      <c r="K27" s="102"/>
    </row>
    <row r="28" spans="1:11" ht="30" customHeight="1" thickBot="1">
      <c r="A28" s="109">
        <v>21</v>
      </c>
      <c r="B28" s="102"/>
      <c r="C28" s="102"/>
      <c r="D28" s="107"/>
      <c r="E28" s="103"/>
      <c r="F28" s="102"/>
      <c r="G28" s="102"/>
      <c r="H28" s="104"/>
      <c r="I28" s="110"/>
      <c r="J28" s="106"/>
      <c r="K28" s="102"/>
    </row>
    <row r="29" spans="1:11" ht="15" thickTop="1"/>
  </sheetData>
  <mergeCells count="4">
    <mergeCell ref="A1:K1"/>
    <mergeCell ref="A3:K3"/>
    <mergeCell ref="A5:K5"/>
    <mergeCell ref="J6:K6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topLeftCell="A16" workbookViewId="0">
      <selection activeCell="B8" sqref="B8:D25"/>
    </sheetView>
  </sheetViews>
  <sheetFormatPr defaultRowHeight="14.25"/>
  <cols>
    <col min="1" max="1" width="3.125" customWidth="1"/>
    <col min="2" max="2" width="23" customWidth="1"/>
    <col min="3" max="3" width="5.25" customWidth="1"/>
    <col min="4" max="4" width="14.5" customWidth="1"/>
    <col min="5" max="8" width="6.625" customWidth="1"/>
    <col min="9" max="9" width="7.75" customWidth="1"/>
    <col min="10" max="10" width="4.125" customWidth="1"/>
    <col min="11" max="11" width="5.5" customWidth="1"/>
  </cols>
  <sheetData>
    <row r="1" spans="1:11" ht="20.25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>
      <c r="A3" s="123" t="s">
        <v>145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5" spans="1:11">
      <c r="A5" s="123" t="s">
        <v>147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5" thickBot="1">
      <c r="D6" s="32" t="s">
        <v>146</v>
      </c>
      <c r="J6" s="133" t="s">
        <v>146</v>
      </c>
      <c r="K6" s="133"/>
    </row>
    <row r="7" spans="1:11" ht="35.25" customHeight="1" thickTop="1" thickBot="1">
      <c r="A7" s="46" t="s">
        <v>140</v>
      </c>
      <c r="B7" s="46" t="s">
        <v>97</v>
      </c>
      <c r="C7" s="46" t="s">
        <v>141</v>
      </c>
      <c r="D7" s="46" t="s">
        <v>86</v>
      </c>
      <c r="E7" s="47" t="s">
        <v>72</v>
      </c>
      <c r="F7" s="47" t="s">
        <v>72</v>
      </c>
      <c r="G7" s="47" t="s">
        <v>72</v>
      </c>
      <c r="H7" s="47" t="s">
        <v>72</v>
      </c>
      <c r="I7" s="48" t="s">
        <v>142</v>
      </c>
      <c r="J7" s="49" t="s">
        <v>143</v>
      </c>
      <c r="K7" s="47" t="s">
        <v>0</v>
      </c>
    </row>
    <row r="8" spans="1:11" ht="30" customHeight="1" thickTop="1">
      <c r="A8" s="39">
        <v>1</v>
      </c>
      <c r="B8" s="25" t="s">
        <v>133</v>
      </c>
      <c r="C8" s="40"/>
      <c r="D8" s="41" t="s">
        <v>88</v>
      </c>
      <c r="E8" s="42"/>
      <c r="F8" s="40"/>
      <c r="G8" s="40"/>
      <c r="H8" s="43"/>
      <c r="I8" s="44"/>
      <c r="J8" s="45"/>
      <c r="K8" s="40"/>
    </row>
    <row r="9" spans="1:11" ht="30" customHeight="1">
      <c r="A9" s="29">
        <v>2</v>
      </c>
      <c r="B9" s="25" t="s">
        <v>134</v>
      </c>
      <c r="C9" s="23"/>
      <c r="D9" s="41" t="s">
        <v>88</v>
      </c>
      <c r="E9" s="34"/>
      <c r="F9" s="23"/>
      <c r="G9" s="23"/>
      <c r="H9" s="35"/>
      <c r="I9" s="37"/>
      <c r="J9" s="36"/>
      <c r="K9" s="23"/>
    </row>
    <row r="10" spans="1:11" ht="30" customHeight="1">
      <c r="A10" s="29">
        <v>3</v>
      </c>
      <c r="B10" s="25" t="s">
        <v>135</v>
      </c>
      <c r="C10" s="23"/>
      <c r="D10" s="41" t="s">
        <v>88</v>
      </c>
      <c r="E10" s="34"/>
      <c r="F10" s="23"/>
      <c r="G10" s="23"/>
      <c r="H10" s="35"/>
      <c r="I10" s="37"/>
      <c r="J10" s="36"/>
      <c r="K10" s="23"/>
    </row>
    <row r="11" spans="1:11" ht="30" customHeight="1">
      <c r="A11" s="29">
        <v>4</v>
      </c>
      <c r="B11" s="25" t="s">
        <v>136</v>
      </c>
      <c r="C11" s="23"/>
      <c r="D11" s="41" t="s">
        <v>88</v>
      </c>
      <c r="E11" s="34"/>
      <c r="F11" s="23"/>
      <c r="G11" s="23"/>
      <c r="H11" s="35"/>
      <c r="I11" s="37"/>
      <c r="J11" s="36"/>
      <c r="K11" s="23"/>
    </row>
    <row r="12" spans="1:11" ht="30" customHeight="1">
      <c r="A12" s="29">
        <v>5</v>
      </c>
      <c r="B12" s="25" t="s">
        <v>137</v>
      </c>
      <c r="C12" s="23"/>
      <c r="D12" s="41" t="s">
        <v>88</v>
      </c>
      <c r="E12" s="34"/>
      <c r="F12" s="23"/>
      <c r="G12" s="23"/>
      <c r="H12" s="35"/>
      <c r="I12" s="37"/>
      <c r="J12" s="36"/>
      <c r="K12" s="23"/>
    </row>
    <row r="13" spans="1:11" ht="30" customHeight="1">
      <c r="A13" s="29">
        <v>6</v>
      </c>
      <c r="B13" s="25" t="s">
        <v>138</v>
      </c>
      <c r="C13" s="23"/>
      <c r="D13" s="41" t="s">
        <v>88</v>
      </c>
      <c r="E13" s="34"/>
      <c r="F13" s="23"/>
      <c r="G13" s="23"/>
      <c r="H13" s="35"/>
      <c r="I13" s="37"/>
      <c r="J13" s="36"/>
      <c r="K13" s="23"/>
    </row>
    <row r="14" spans="1:11" ht="30" customHeight="1">
      <c r="A14" s="29">
        <v>7</v>
      </c>
      <c r="B14" t="s">
        <v>112</v>
      </c>
      <c r="C14" s="23"/>
      <c r="D14" s="33" t="s">
        <v>118</v>
      </c>
      <c r="E14" s="34"/>
      <c r="F14" s="23"/>
      <c r="G14" s="23"/>
      <c r="H14" s="35"/>
      <c r="I14" s="37"/>
      <c r="J14" s="36"/>
      <c r="K14" s="23"/>
    </row>
    <row r="15" spans="1:11" ht="30" customHeight="1">
      <c r="A15" s="29">
        <v>8</v>
      </c>
      <c r="B15" t="s">
        <v>113</v>
      </c>
      <c r="C15" s="23"/>
      <c r="D15" s="33" t="s">
        <v>118</v>
      </c>
      <c r="E15" s="34"/>
      <c r="F15" s="23"/>
      <c r="G15" s="23"/>
      <c r="H15" s="35"/>
      <c r="I15" s="37"/>
      <c r="J15" s="36"/>
      <c r="K15" s="23"/>
    </row>
    <row r="16" spans="1:11" ht="30" customHeight="1">
      <c r="A16" s="29">
        <v>9</v>
      </c>
      <c r="B16" t="s">
        <v>114</v>
      </c>
      <c r="C16" s="23"/>
      <c r="D16" s="33" t="s">
        <v>118</v>
      </c>
      <c r="E16" s="34"/>
      <c r="F16" s="23"/>
      <c r="G16" s="23"/>
      <c r="H16" s="35"/>
      <c r="I16" s="37"/>
      <c r="J16" s="36"/>
      <c r="K16" s="23"/>
    </row>
    <row r="17" spans="1:11" ht="30" customHeight="1">
      <c r="A17" s="29">
        <v>10</v>
      </c>
      <c r="B17" t="s">
        <v>115</v>
      </c>
      <c r="C17" s="23"/>
      <c r="D17" s="33" t="s">
        <v>118</v>
      </c>
      <c r="E17" s="34"/>
      <c r="F17" s="23"/>
      <c r="G17" s="23"/>
      <c r="H17" s="35"/>
      <c r="I17" s="37"/>
      <c r="J17" s="36"/>
      <c r="K17" s="23"/>
    </row>
    <row r="18" spans="1:11" ht="30" customHeight="1">
      <c r="A18" s="29">
        <v>11</v>
      </c>
      <c r="B18" t="s">
        <v>116</v>
      </c>
      <c r="C18" s="23"/>
      <c r="D18" s="33" t="s">
        <v>118</v>
      </c>
      <c r="E18" s="34"/>
      <c r="F18" s="23"/>
      <c r="G18" s="23"/>
      <c r="H18" s="35"/>
      <c r="I18" s="37"/>
      <c r="J18" s="36"/>
      <c r="K18" s="23"/>
    </row>
    <row r="19" spans="1:11" ht="30" customHeight="1">
      <c r="A19" s="29">
        <v>12</v>
      </c>
      <c r="B19" t="s">
        <v>117</v>
      </c>
      <c r="C19" s="23"/>
      <c r="D19" s="33" t="s">
        <v>118</v>
      </c>
      <c r="E19" s="34"/>
      <c r="F19" s="23"/>
      <c r="G19" s="23"/>
      <c r="H19" s="35"/>
      <c r="I19" s="37"/>
      <c r="J19" s="36"/>
      <c r="K19" s="23"/>
    </row>
    <row r="20" spans="1:11" ht="30" customHeight="1">
      <c r="A20" s="29">
        <v>13</v>
      </c>
      <c r="B20" t="s">
        <v>106</v>
      </c>
      <c r="C20" s="23"/>
      <c r="D20" s="33" t="s">
        <v>111</v>
      </c>
      <c r="E20" s="34"/>
      <c r="F20" s="23"/>
      <c r="G20" s="23"/>
      <c r="H20" s="35"/>
      <c r="I20" s="37"/>
      <c r="J20" s="36"/>
      <c r="K20" s="23"/>
    </row>
    <row r="21" spans="1:11" ht="30" customHeight="1">
      <c r="A21" s="29">
        <v>14</v>
      </c>
      <c r="B21" t="s">
        <v>107</v>
      </c>
      <c r="C21" s="23"/>
      <c r="D21" s="33" t="s">
        <v>111</v>
      </c>
      <c r="E21" s="34"/>
      <c r="F21" s="23"/>
      <c r="G21" s="23"/>
      <c r="H21" s="35"/>
      <c r="I21" s="37"/>
      <c r="J21" s="36"/>
      <c r="K21" s="23"/>
    </row>
    <row r="22" spans="1:11" ht="30" customHeight="1">
      <c r="A22" s="29">
        <v>15</v>
      </c>
      <c r="B22" t="s">
        <v>108</v>
      </c>
      <c r="C22" s="23"/>
      <c r="D22" s="33" t="s">
        <v>111</v>
      </c>
      <c r="E22" s="34"/>
      <c r="F22" s="23"/>
      <c r="G22" s="23"/>
      <c r="H22" s="35"/>
      <c r="I22" s="37"/>
      <c r="J22" s="36"/>
      <c r="K22" s="23"/>
    </row>
    <row r="23" spans="1:11" ht="30" customHeight="1">
      <c r="A23" s="29">
        <v>16</v>
      </c>
      <c r="B23" t="s">
        <v>109</v>
      </c>
      <c r="C23" s="23"/>
      <c r="D23" s="33" t="s">
        <v>111</v>
      </c>
      <c r="E23" s="34"/>
      <c r="F23" s="23"/>
      <c r="G23" s="23"/>
      <c r="H23" s="35"/>
      <c r="I23" s="37"/>
      <c r="J23" s="36"/>
      <c r="K23" s="23"/>
    </row>
    <row r="24" spans="1:11" ht="30" customHeight="1">
      <c r="A24" s="29">
        <v>17</v>
      </c>
      <c r="B24" t="s">
        <v>110</v>
      </c>
      <c r="C24" s="23"/>
      <c r="D24" s="33" t="s">
        <v>111</v>
      </c>
      <c r="E24" s="34"/>
      <c r="F24" s="23"/>
      <c r="G24" s="23"/>
      <c r="H24" s="35"/>
      <c r="I24" s="37"/>
      <c r="J24" s="36"/>
      <c r="K24" s="23"/>
    </row>
    <row r="25" spans="1:11" ht="30" customHeight="1">
      <c r="A25" s="29">
        <v>18</v>
      </c>
      <c r="B25" t="s">
        <v>171</v>
      </c>
      <c r="C25" s="23"/>
      <c r="D25" s="33" t="s">
        <v>111</v>
      </c>
      <c r="E25" s="34"/>
      <c r="F25" s="23"/>
      <c r="G25" s="23"/>
      <c r="H25" s="35"/>
      <c r="I25" s="37"/>
      <c r="J25" s="36"/>
      <c r="K25" s="23"/>
    </row>
    <row r="26" spans="1:11" ht="30" customHeight="1">
      <c r="A26" s="29">
        <v>19</v>
      </c>
      <c r="B26" s="30"/>
      <c r="C26" s="23"/>
      <c r="D26" s="33"/>
      <c r="E26" s="34"/>
      <c r="F26" s="23"/>
      <c r="G26" s="23"/>
      <c r="H26" s="35"/>
      <c r="I26" s="37"/>
      <c r="J26" s="36"/>
      <c r="K26" s="23"/>
    </row>
    <row r="27" spans="1:11" ht="30.75" customHeight="1">
      <c r="A27" s="29">
        <v>20</v>
      </c>
      <c r="B27" s="30"/>
      <c r="C27" s="23"/>
      <c r="D27" s="33"/>
      <c r="E27" s="34"/>
      <c r="F27" s="23"/>
      <c r="G27" s="23"/>
      <c r="H27" s="35"/>
      <c r="I27" s="37"/>
      <c r="J27" s="36"/>
      <c r="K27" s="23"/>
    </row>
    <row r="28" spans="1:11" ht="30" customHeight="1" thickBot="1">
      <c r="A28" s="31">
        <v>21</v>
      </c>
      <c r="B28" s="23"/>
      <c r="C28" s="23"/>
      <c r="D28" s="33"/>
      <c r="E28" s="34"/>
      <c r="F28" s="23"/>
      <c r="G28" s="23"/>
      <c r="H28" s="35"/>
      <c r="I28" s="38"/>
      <c r="J28" s="36"/>
      <c r="K28" s="23"/>
    </row>
    <row r="29" spans="1:11" ht="15" thickTop="1"/>
  </sheetData>
  <mergeCells count="4">
    <mergeCell ref="A1:K1"/>
    <mergeCell ref="A3:K3"/>
    <mergeCell ref="A5:K5"/>
    <mergeCell ref="J6:K6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P8" sqref="P8"/>
    </sheetView>
  </sheetViews>
  <sheetFormatPr defaultRowHeight="14.25"/>
  <cols>
    <col min="1" max="1" width="3.375" customWidth="1"/>
    <col min="2" max="2" width="13.375" customWidth="1"/>
    <col min="3" max="3" width="10.375" customWidth="1"/>
    <col min="4" max="4" width="6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B1" s="121" t="s">
        <v>77</v>
      </c>
      <c r="C1" s="121"/>
      <c r="D1" s="121"/>
      <c r="E1" s="122" t="s">
        <v>189</v>
      </c>
      <c r="F1" s="122"/>
      <c r="G1" s="122"/>
      <c r="H1" s="122"/>
      <c r="I1" s="15" t="s">
        <v>83</v>
      </c>
      <c r="J1" s="16">
        <f>(O12)</f>
        <v>1307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6.5" thickTop="1">
      <c r="A4">
        <v>1</v>
      </c>
      <c r="B4" t="s">
        <v>190</v>
      </c>
      <c r="C4" t="s">
        <v>191</v>
      </c>
      <c r="D4" s="115" t="s">
        <v>202</v>
      </c>
      <c r="E4">
        <v>9.26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2 Tomaszów Lubelski'!Q4)))))))))))))))))))))))))))))))))))))))))))))))))))))))))))))))))</f>
        <v>69</v>
      </c>
      <c r="G4" s="6">
        <v>1.4341435185185186E-3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2 Tomaszów Lubelski'!U4)))))))))))))))))))))))))))))))))))))))))))))))))))))))))))))))))</f>
        <v>67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2 Tomaszów Lubelski'!Y4)))))))))))))))))))))))))))))))))))))))))))))))))))))))))))))))))</f>
        <v>0</v>
      </c>
      <c r="K4">
        <v>3.97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2 Tomaszów Lubelski'!AC4)))))))))))))))))))))))))))))))))))))))))))))))))))))))))))))))))</f>
        <v>53</v>
      </c>
      <c r="M4">
        <v>40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2 Tomaszów Lubelski'!AG4)))))))))))))))))))))))))))))))))))))))))))))))))))))))))))))))))</f>
        <v>73</v>
      </c>
      <c r="O4" s="21">
        <f t="shared" ref="O4:O9" si="0">SUM(F4+H4+J4+L4+N4)</f>
        <v>262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2 Tomaszów Lubelski'!R4)))))))))))))))))))))))))))))))))))))))))))))))))))))))))))))))))</f>
        <v>69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69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2 Tomaszów Lubelski'!V4)))))))))))))))))))))))))))))))))))))))))))))))))))))))))))))))))</f>
        <v>67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67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2 Tomaszów Lubelski'!Z4)))))))))))))))))))))))))))))))))))))))))))))))))))))))))))))))))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2 Tomaszów Lubelski'!AD4)))))))))))))))))))))))))))))))))))))))))))))))))))))))))))))))))</f>
        <v>53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53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2 Tomaszów Lubelski'!AH4)))))))))))))))))))))))))))))))))))))))))))))))))))))))))))))))))</f>
        <v>73</v>
      </c>
      <c r="AH4" s="20" t="str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0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.75">
      <c r="A5">
        <v>2</v>
      </c>
      <c r="B5" t="s">
        <v>192</v>
      </c>
      <c r="C5" t="s">
        <v>193</v>
      </c>
      <c r="D5" s="117">
        <v>2006</v>
      </c>
      <c r="E5">
        <v>9.59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2 Tomaszów Lubelski'!Q5)))))))))))))))))))))))))))))))))))))))))))))))))))))))))))))))))</f>
        <v>59</v>
      </c>
      <c r="G5" s="6">
        <v>1.435763888888889E-3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2 Tomaszów Lubelski'!U5)))))))))))))))))))))))))))))))))))))))))))))))))))))))))))))))))</f>
        <v>66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2 Tomaszów Lubelski'!Y5)))))))))))))))))))))))))))))))))))))))))))))))))))))))))))))))))</f>
        <v>0</v>
      </c>
      <c r="K5">
        <v>4.1500000000000004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2 Tomaszów Lubelski'!AC5)))))))))))))))))))))))))))))))))))))))))))))))))))))))))))))))))</f>
        <v>62</v>
      </c>
      <c r="M5">
        <v>48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2 Tomaszów Lubelski'!AG5)))))))))))))))))))))))))))))))))))))))))))))))))))))))))))))))))</f>
        <v>94</v>
      </c>
      <c r="O5" s="21">
        <f t="shared" si="0"/>
        <v>281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2 Tomaszów Lubelski'!R5)))))))))))))))))))))))))))))))))))))))))))))))))))))))))))))))))</f>
        <v>59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59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2 Tomaszów Lubelski'!V5)))))))))))))))))))))))))))))))))))))))))))))))))))))))))))))))))</f>
        <v>66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66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2 Tomaszów Lubelski'!Z5)))))))))))))))))))))))))))))))))))))))))))))))))))))))))))))))))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2 Tomaszów Lubelski'!AD5)))))))))))))))))))))))))))))))))))))))))))))))))))))))))))))))))</f>
        <v>62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62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2 Tomaszów Lubelski'!AH5)))))))))))))))))))))))))))))))))))))))))))))))))))))))))))))))))</f>
        <v>94</v>
      </c>
      <c r="AH5" s="20" t="str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0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.75">
      <c r="A6">
        <v>3</v>
      </c>
      <c r="B6" t="s">
        <v>194</v>
      </c>
      <c r="C6" t="s">
        <v>195</v>
      </c>
      <c r="D6" s="117">
        <v>2005</v>
      </c>
      <c r="E6">
        <v>8.91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2 Tomaszów Lubelski'!Q6)))))))))))))))))))))))))))))))))))))))))))))))))))))))))))))))))</f>
        <v>82</v>
      </c>
      <c r="G6" s="6">
        <v>1.3315972222222221E-3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2 Tomaszów Lubelski'!U6)))))))))))))))))))))))))))))))))))))))))))))))))))))))))))))))))</f>
        <v>83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2 Tomaszów Lubelski'!Y6)))))))))))))))))))))))))))))))))))))))))))))))))))))))))))))))))</f>
        <v>0</v>
      </c>
      <c r="K6">
        <v>4.0199999999999996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2 Tomaszów Lubelski'!AC6)))))))))))))))))))))))))))))))))))))))))))))))))))))))))))))))))</f>
        <v>55</v>
      </c>
      <c r="M6">
        <v>40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2 Tomaszów Lubelski'!AG6)))))))))))))))))))))))))))))))))))))))))))))))))))))))))))))))))</f>
        <v>73</v>
      </c>
      <c r="O6" s="21">
        <f t="shared" si="0"/>
        <v>293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2 Tomaszów Lubelski'!R6)))))))))))))))))))))))))))))))))))))))))))))))))))))))))))))))))</f>
        <v>82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70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2 Tomaszów Lubelski'!V6)))))))))))))))))))))))))))))))))))))))))))))))))))))))))))))))))</f>
        <v>83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70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2 Tomaszów Lubelski'!Z6)))))))))))))))))))))))))))))))))))))))))))))))))))))))))))))))))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2 Tomaszów Lubelski'!AD6)))))))))))))))))))))))))))))))))))))))))))))))))))))))))))))))))</f>
        <v>55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55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2 Tomaszów Lubelski'!AH6)))))))))))))))))))))))))))))))))))))))))))))))))))))))))))))))))</f>
        <v>73</v>
      </c>
      <c r="AH6" s="20" t="str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0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.75">
      <c r="A7">
        <v>4</v>
      </c>
      <c r="B7" t="s">
        <v>196</v>
      </c>
      <c r="C7" t="s">
        <v>197</v>
      </c>
      <c r="D7" s="117">
        <v>2005</v>
      </c>
      <c r="E7">
        <v>8.81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2 Tomaszów Lubelski'!Q7)))))))))))))))))))))))))))))))))))))))))))))))))))))))))))))))))</f>
        <v>86</v>
      </c>
      <c r="G7" s="6">
        <v>1.4474537037037036E-3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2 Tomaszów Lubelski'!U7)))))))))))))))))))))))))))))))))))))))))))))))))))))))))))))))))</f>
        <v>64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2 Tomaszów Lubelski'!Y7)))))))))))))))))))))))))))))))))))))))))))))))))))))))))))))))))</f>
        <v>0</v>
      </c>
      <c r="K7">
        <v>4.24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2 Tomaszów Lubelski'!AC7)))))))))))))))))))))))))))))))))))))))))))))))))))))))))))))))))</f>
        <v>66</v>
      </c>
      <c r="M7">
        <v>23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2 Tomaszów Lubelski'!AG7)))))))))))))))))))))))))))))))))))))))))))))))))))))))))))))))))</f>
        <v>30</v>
      </c>
      <c r="O7" s="21">
        <f t="shared" si="0"/>
        <v>246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2 Tomaszów Lubelski'!R7)))))))))))))))))))))))))))))))))))))))))))))))))))))))))))))))))</f>
        <v>86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70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2 Tomaszów Lubelski'!V7)))))))))))))))))))))))))))))))))))))))))))))))))))))))))))))))))</f>
        <v>64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64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2 Tomaszów Lubelski'!Z7)))))))))))))))))))))))))))))))))))))))))))))))))))))))))))))))))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2 Tomaszów Lubelski'!AD7)))))))))))))))))))))))))))))))))))))))))))))))))))))))))))))))))</f>
        <v>66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66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2 Tomaszów Lubelski'!AH7)))))))))))))))))))))))))))))))))))))))))))))))))))))))))))))))))</f>
        <v>30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30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.75">
      <c r="A8">
        <v>5</v>
      </c>
      <c r="B8" t="s">
        <v>198</v>
      </c>
      <c r="C8" t="s">
        <v>199</v>
      </c>
      <c r="D8" s="117">
        <v>2005</v>
      </c>
      <c r="E8">
        <v>9.25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2 Tomaszów Lubelski'!Q8)))))))))))))))))))))))))))))))))))))))))))))))))))))))))))))))))</f>
        <v>69</v>
      </c>
      <c r="G8" s="6">
        <v>1.451388888888889E-3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2 Tomaszów Lubelski'!U8)))))))))))))))))))))))))))))))))))))))))))))))))))))))))))))))))</f>
        <v>64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2 Tomaszów Lubelski'!Y8)))))))))))))))))))))))))))))))))))))))))))))))))))))))))))))))))</f>
        <v>0</v>
      </c>
      <c r="K8">
        <v>3.94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2 Tomaszów Lubelski'!AC8)))))))))))))))))))))))))))))))))))))))))))))))))))))))))))))))))</f>
        <v>52</v>
      </c>
      <c r="M8">
        <v>27.5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2 Tomaszów Lubelski'!AG8)))))))))))))))))))))))))))))))))))))))))))))))))))))))))))))))))</f>
        <v>40</v>
      </c>
      <c r="O8" s="21">
        <f t="shared" si="0"/>
        <v>225</v>
      </c>
      <c r="P8" s="18">
        <f>MIN(O4:O9)</f>
        <v>194</v>
      </c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2 Tomaszów Lubelski'!R8)))))))))))))))))))))))))))))))))))))))))))))))))))))))))))))))))</f>
        <v>69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69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2 Tomaszów Lubelski'!V8)))))))))))))))))))))))))))))))))))))))))))))))))))))))))))))))))</f>
        <v>64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64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2 Tomaszów Lubelski'!Z8)))))))))))))))))))))))))))))))))))))))))))))))))))))))))))))))))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2 Tomaszów Lubelski'!AD8)))))))))))))))))))))))))))))))))))))))))))))))))))))))))))))))))</f>
        <v>52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52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2 Tomaszów Lubelski'!AH8)))))))))))))))))))))))))))))))))))))))))))))))))))))))))))))))))</f>
        <v>40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40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.75">
      <c r="A9">
        <v>6</v>
      </c>
      <c r="B9" t="s">
        <v>200</v>
      </c>
      <c r="C9" t="s">
        <v>201</v>
      </c>
      <c r="D9" s="117">
        <v>2005</v>
      </c>
      <c r="E9">
        <v>10.050000000000001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2 Tomaszów Lubelski'!Q9)))))))))))))))))))))))))))))))))))))))))))))))))))))))))))))))))</f>
        <v>47</v>
      </c>
      <c r="G9" s="6">
        <v>1.6244212962962966E-3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2 Tomaszów Lubelski'!U9)))))))))))))))))))))))))))))))))))))))))))))))))))))))))))))))))</f>
        <v>37</v>
      </c>
      <c r="J9" s="10">
        <f>IF(I9=0,,IF(I9='0'!E$5,'0'!$A$5,IF(I9='0'!E$6,'0'!$A$6,IF(I9='0'!E$7,'0'!$A$7,IF(I9='0'!E$8,'0'!$A$8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'SP2 Tomaszów Lubelski'!Y9)))))))))))))))))))))))))))))))))))))))))))))))))))))))))))))))))</f>
        <v>0</v>
      </c>
      <c r="K9">
        <v>3.55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2 Tomaszów Lubelski'!AC9)))))))))))))))))))))))))))))))))))))))))))))))))))))))))))))))))</f>
        <v>39</v>
      </c>
      <c r="M9">
        <v>39.5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2 Tomaszów Lubelski'!AG9)))))))))))))))))))))))))))))))))))))))))))))))))))))))))))))))))</f>
        <v>71</v>
      </c>
      <c r="O9" s="21">
        <f t="shared" si="0"/>
        <v>194</v>
      </c>
      <c r="P9" s="18"/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2 Tomaszów Lubelski'!R9)))))))))))))))))))))))))))))))))))))))))))))))))))))))))))))))))</f>
        <v>47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47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2 Tomaszów Lubelski'!V9)))))))))))))))))))))))))))))))))))))))))))))))))))))))))))))))))</f>
        <v>37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37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2 Tomaszów Lubelski'!Z9)))))))))))))))))))))))))))))))))))))))))))))))))))))))))))))))))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2 Tomaszów Lubelski'!AD9)))))))))))))))))))))))))))))))))))))))))))))))))))))))))))))))))</f>
        <v>39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39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2 Tomaszów Lubelski'!AH9)))))))))))))))))))))))))))))))))))))))))))))))))))))))))))))))))</f>
        <v>71</v>
      </c>
      <c r="AH9" s="20" t="str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0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D10" s="116"/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2 Tomaszów Lubelski'!Q10)))))))))))))))))))))))))))))))))))))))))))))))))))))))))))))))))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2 Tomaszów Lubelski'!U10)))))))))))))))))))))))))))))))))))))))))))))))))))))))))))))))))</f>
        <v>0</v>
      </c>
      <c r="J10" s="10">
        <f>IF(I10=0,,IF(I10='0'!E$5,'0'!$A$5,IF(I10='0'!E$6,'0'!$A$6,IF(I10='0'!E$7,'0'!$A$7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IF(I10='0'!E$69,'0'!$A$69,'SP2 Tomaszów Lubelski'!Y10)))))))))))))))))))))))))))))))))))))))))))))))))))))))))))))))))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2 Tomaszów Lubelski'!AC10)))))))))))))))))))))))))))))))))))))))))))))))))))))))))))))))))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2 Tomaszów Lubelski'!AG10)))))))))))))))))))))))))))))))))))))))))))))))))))))))))))))))))</f>
        <v>0</v>
      </c>
      <c r="O10" s="21">
        <f>SUM(F10+H10+J10+L10+N10)</f>
        <v>0</v>
      </c>
      <c r="P10" s="18">
        <f>MIN(O4:O9)</f>
        <v>194</v>
      </c>
      <c r="Q10" s="20">
        <f>IF(E10&lt;='0'!B$69,'0'!$A$69,IF(E10&lt;='0'!B$70,'0'!$A$70,IF(E10&lt;='0'!B$71,'0'!$A$71,IF(E10&lt;='0'!B$72,'0'!$A$72,IF(E10&lt;='0'!B$73,'0'!$A$73,IF(E10&lt;='0'!B$74,'0'!$A$74,IF(E10&lt;='0'!B$75,'0'!$A$75,IF(E10&lt;='0'!B$76,'0'!$A$76,IF(E10&lt;='0'!B$77,'0'!$A$77,IF(E10&lt;='0'!B$78,'0'!$A$78,IF(E10&lt;='0'!B$79,'0'!$A$79,IF(E10&lt;='0'!B$80,'0'!$A$80,IF(E10&lt;='0'!B$81,'0'!$A$81,IF(E10&lt;='0'!B$82,'0'!$A$82,IF(E10&lt;='0'!B$83,'0'!$A$83,IF(E10&lt;='0'!B$84,'0'!$A$84,IF(E10&lt;='0'!B$85,'0'!$A$85,IF(E10&lt;='0'!B$86,'0'!$A$86,IF(E10&lt;='0'!B$87,'0'!$A$87,IF(E10&lt;='0'!B$88,'0'!$A$88,IF(E10&lt;='0'!B$89,'0'!$A$89,IF(E10&lt;='0'!B$90,'0'!$A$90,IF(E10&lt;='0'!B$91,'0'!$A$91,IF(E10&lt;='0'!B$92,'0'!$A$92,IF(E10&lt;='0'!B$93,'0'!$A$93,IF(E10&lt;='0'!B$94,'0'!$A$94,IF(E10&lt;='0'!B$95,'0'!$A$95,IF(E10&lt;='0'!B$96,'0'!$A$96,IF(E10&lt;='0'!B$97,'0'!$A$97,IF(E10&lt;='0'!B$98,'0'!$A$98,IF(E10&lt;='0'!B$99,'0'!$A$99,IF(E10&lt;='0'!B$100,'0'!$A$100,IF(E10&lt;='0'!B$101,'0'!$A$101,IF(E10&lt;='0'!B$102,'0'!$A$102,IF(E10&lt;='0'!B$103,'0'!$A$103,IF(E10&lt;='0'!B$104,'0'!$A$104,IF(E10&lt;='0'!B$105,'0'!$A$105,IF(E10&lt;='0'!B$106,'0'!$A$106,IF(E10&lt;='0'!B$107,'0'!$A$108,IF(E10&lt;='0'!B$109,'0'!$A$109,IF(E10&lt;='0'!B$110,'0'!$A$110,IF(E10&lt;='0'!B$111,'0'!$A$111,IF(E10&lt;='0'!B$112,'0'!$A$112,IF(E10&lt;='0'!B$113,'0'!$A$113,IF(E10&lt;='0'!B$114,'0'!$A$114,IF(E10&lt;='0'!B$115,'0'!$A$115,IF(E10&lt;='0'!B$116,'0'!$A$116,IF(E10&lt;='0'!B$117,'0'!$A$117,IF(E10&lt;='0'!B$118,'0'!$A$118,IF(E10&lt;='0'!B$119,'0'!$A$119,IF(E10&lt;='0'!B$120,'0'!$A$120,IF(E10&lt;='0'!B$121,'0'!$A$121,IF(E10&lt;='0'!B$122,'0'!$A$122,IF(E10&lt;='0'!B$123,'0'!$A$123,IF(E10&lt;='0'!B$124,'0'!$A$124,IF(E10&lt;='0'!B$125,'0'!$A$125,IF(E10&lt;='0'!B$126,'0'!$A$126,IF(E10&lt;='0'!B$127,'0'!$A$127,IF(E10&lt;='0'!B$128,'0'!$A$128,IF(E10&lt;='0'!B$129,'0'!$A$129,IF(E10&lt;='0'!B$130,'0'!$A$130,IF(E10&lt;='0'!B$131,'0'!$A$131,IF(E10&lt;='0'!B$132,'0'!$A$132,IF(E10&lt;='0'!B$133,'0'!$A$133,IF(E10&lt;='0'!B$134,'0'!$A$134,'SP2 Tomaszów Lubelski'!R10)))))))))))))))))))))))))))))))))))))))))))))))))))))))))))))))))</f>
        <v>136</v>
      </c>
      <c r="R10" s="20">
        <f>IF(E10&lt;='0'!B$135,'0'!$A$135,IF(E10&lt;='0'!B$136,'0'!$A$136,IF(E10&lt;='0'!B$137,'0'!$A$137,IF(E10&lt;='0'!B$138,'0'!$A$138,IF(E10&lt;='0'!B$139,'0'!$A$139,IF(E10&lt;='0'!B$140,'0'!$A$140,IF(E10&lt;='0'!B$141,'0'!$A$141,IF(E10&lt;='0'!B$142,'0'!$A$142,IF(E10&lt;='0'!B$143,'0'!$A$143,IF(E10&lt;='0'!B$144,'0'!$A$144,IF(E10&lt;='0'!B$145,'0'!$A$145,IF(E10&lt;='0'!B$146,'0'!$A$146,IF(E10&lt;='0'!B$147,'0'!$A$147,IF(E10&lt;='0'!B$148,'0'!$A$148,IF(E10&lt;='0'!B$149,'0'!$A$149,IF(E10&lt;='0'!B$150,'0'!$A$150,IF(E10&lt;='0'!B$151,'0'!$A$151,IF(E10&lt;='0'!B$152,'0'!$A$152,IF(E10&lt;='0'!B$153,'0'!$A$153,IF(E10&lt;='0'!B$154,'0'!$A$154,IF(E10&lt;='0'!B$155,'0'!$A$155,IF(E10&lt;='0'!B$156,'0'!$A$156,IF(E10&lt;='0'!B$157,'0'!$A$157,IF(E10&lt;='0'!B$158,'0'!$A$158,IF(E10&lt;='0'!B$159,'0'!$A$159,IF(E10&lt;='0'!B$160,'0'!$A$160,IF(E10&lt;='0'!B$161,'0'!$A$161,IF(E10&lt;='0'!B$162,'0'!$A$162,IF(E10&lt;='0'!B$163,'0'!$A$163,IF(E10&lt;='0'!B$164,'0'!$A$164,IF(E10&lt;='0'!B$165,'0'!$A$165,IF(E10&lt;='0'!B$166,'0'!$A$166,IF(E10&lt;='0'!B$167,'0'!$A$167,IF(E10&lt;='0'!B$168,'0'!$A$168,IF(E10&lt;='0'!B$169,'0'!$A$169,IF(E10&lt;='0'!B$170,'0'!$A$170,IF(E10&lt;='0'!B$171,'0'!$A$171,IF(E10&lt;='0'!B$172,'0'!$A$172,IF(E10&lt;='0'!B$173,'0'!$A$173,IF(E10&lt;='0'!B$174,'0'!$A$174,IF(E10&lt;='0'!B$175,'0'!$A$175,IF(E10&lt;='0'!B$176,'0'!$A$176,IF(E10&lt;='0'!B$177,'0'!$A$177,IF(E10&lt;='0'!B$178,'0'!$A$178,IF(E10&lt;='0'!B$179,'0'!$A$179,IF(E10&lt;='0'!B$180,'0'!$A$180,IF(E10&lt;='0'!B$181,'0'!$A$181,IF(E10&lt;='0'!B$182,'0'!$A$182,IF(E10&lt;='0'!B$183,'0'!$A$183,IF(E10&lt;='0'!B$184,'0'!$A$184,IF(E10&lt;='0'!B$185,'0'!$A$185,IF(E10&lt;='0'!B$186,'0'!$A$186,IF(E10&lt;='0'!B$187,'0'!$A$187,IF(E10&lt;='0'!B$188,'0'!$A$188,IF(E10&lt;='0'!B$189,'0'!$A$189,IF(E10&lt;='0'!B$190,'0'!$A$190,IF(E10&lt;='0'!B$191,'0'!$A$191,IF(E10&lt;='0'!B$192,'0'!$A$192,IF(E10&lt;='0'!B$193,'0'!$A$193,IF(E10&lt;='0'!B$194,'0'!$A$194,IF(E10&lt;='0'!B$195,'0'!$A$195,IF(E10&lt;='0'!B$196,'0'!$A$196,IF(E10&lt;='0'!B$197,'0'!$A$197,S10)))))))))))))))))))))))))))))))))))))))))))))))))))))))))))))))</f>
        <v>70</v>
      </c>
      <c r="S10" s="20">
        <f>IF(E10&lt;='0'!B$197,'0'!$A$197,IF(E10&lt;='0'!B$198,'0'!$A$198,IF(E10&lt;='0'!B$199,'0'!$A$199,IF(E10&lt;='0'!B$200,'0'!$A$200,IF(E10&lt;='0'!B$201,'0'!$A$201,IF(E10&lt;='0'!B$202,'0'!$A$202,IF(E10&lt;='0'!B$203,'0'!$A$203,IF(E10&lt;='0'!B$204,'0'!$A$204,"0"))))))))</f>
        <v>8</v>
      </c>
      <c r="T10" s="20"/>
      <c r="U10" s="20">
        <f>IF(G10&lt;='0'!D$69,'0'!$A$69,IF(G10&lt;='0'!D$70,'0'!$A$70,IF(G10&lt;='0'!D$71,'0'!$A$71,IF(G10&lt;='0'!D$72,'0'!$A$72,IF(G10&lt;='0'!D$73,'0'!$A$73,IF(G10&lt;='0'!D$74,'0'!$A$74,IF(G10&lt;='0'!D$75,'0'!$A$75,IF(G10&lt;='0'!D$76,'0'!$A$76,IF(G10&lt;='0'!D$77,'0'!$A$77,IF(G10&lt;='0'!D$78,'0'!$A$78,IF(G10&lt;='0'!D$79,'0'!$A$79,IF(G10&lt;='0'!D$80,'0'!$A$80,IF(G10&lt;='0'!D$81,'0'!$A$81,IF(G10&lt;='0'!D$82,'0'!$A$82,IF(G10&lt;='0'!D$83,'0'!$A$83,IF(G10&lt;='0'!D$84,'0'!$A$84,IF(G10&lt;='0'!D$85,'0'!$A$85,IF(G10&lt;='0'!D$86,'0'!$A$86,IF(G10&lt;='0'!D$87,'0'!$A$87,IF(G10&lt;='0'!D$88,'0'!$A$88,IF(G10&lt;='0'!D$89,'0'!$A$89,IF(G10&lt;='0'!D$90,'0'!$A$90,IF(G10&lt;='0'!D$91,'0'!$A$91,IF(G10&lt;='0'!D$92,'0'!$A$92,IF(G10&lt;='0'!D$93,'0'!$A$93,IF(G10&lt;='0'!D$94,'0'!$A$94,IF(G10&lt;='0'!D$95,'0'!$A$95,IF(G10&lt;='0'!D$96,'0'!$A$96,IF(G10&lt;='0'!D$97,'0'!$A$97,IF(G10&lt;='0'!D$98,'0'!$A$98,IF(G10&lt;='0'!D$99,'0'!$A$99,IF(G10&lt;='0'!D$100,'0'!$A$100,IF(G10&lt;='0'!D$101,'0'!$A$101,IF(G10&lt;='0'!D$102,'0'!$A$102,IF(G10&lt;='0'!D$103,'0'!$A$103,IF(G10&lt;='0'!D$104,'0'!$A$104,IF(G10&lt;='0'!D$105,'0'!$A$105,IF(G10&lt;='0'!D$106,'0'!$A$106,IF(G10&lt;='0'!D$107,'0'!$A$108,IF(G10&lt;='0'!D$109,'0'!$A$109,IF(G10&lt;='0'!D$110,'0'!$A$110,IF(G10&lt;='0'!D$111,'0'!$A$111,IF(G10&lt;='0'!D$112,'0'!$A$112,IF(G10&lt;='0'!D$113,'0'!$A$113,IF(G10&lt;='0'!D$114,'0'!$A$114,IF(G10&lt;='0'!D$115,'0'!$A$115,IF(G10&lt;='0'!D$116,'0'!$A$116,IF(G10&lt;='0'!D$117,'0'!$A$117,IF(G10&lt;='0'!D$118,'0'!$A$118,IF(G10&lt;='0'!D$119,'0'!$A$119,IF(G10&lt;='0'!D$120,'0'!$A$120,IF(G10&lt;='0'!D$121,'0'!$A$121,IF(G10&lt;='0'!D$122,'0'!$A$122,IF(G10&lt;='0'!D$123,'0'!$A$123,IF(G10&lt;='0'!D$124,'0'!$A$124,IF(G10&lt;='0'!D$125,'0'!$A$125,IF(G10&lt;='0'!D$126,'0'!$A$126,IF(G10&lt;='0'!D$127,'0'!$A$127,IF(G10&lt;='0'!D$128,'0'!$A$128,IF(G10&lt;='0'!D$129,'0'!$A$129,IF(G10&lt;='0'!D$130,'0'!$A$130,IF(G10&lt;='0'!D$131,'0'!$A$131,IF(G10&lt;='0'!D$132,'0'!$A$132,IF(G10&lt;='0'!D$133,'0'!$A$133,IF(G10&lt;='0'!D$134,'0'!$A$134,'SP2 Tomaszów Lubelski'!V10)))))))))))))))))))))))))))))))))))))))))))))))))))))))))))))))))</f>
        <v>136</v>
      </c>
      <c r="V10" s="20">
        <f>IF(G10&lt;='0'!D$135,'0'!$A$135,IF(G10&lt;='0'!D$136,'0'!$A$136,IF(G10&lt;='0'!D$137,'0'!$A$137,IF(G10&lt;='0'!D$138,'0'!$A$138,IF(G10&lt;='0'!D$139,'0'!$A$139,IF(G10&lt;='0'!D$140,'0'!$A$140,IF(G10&lt;='0'!D$141,'0'!$A$141,IF(G10&lt;='0'!D$142,'0'!$A$142,IF(G10&lt;='0'!D$143,'0'!$A$143,IF(G10&lt;='0'!D$144,'0'!$A$144,IF(G10&lt;='0'!D$145,'0'!$A$145,IF(G10&lt;='0'!D$146,'0'!$A$146,IF(G10&lt;='0'!D$147,'0'!$A$147,IF(G10&lt;='0'!D$148,'0'!$A$148,IF(G10&lt;='0'!D$149,'0'!$A$149,IF(G10&lt;='0'!D$150,'0'!$A$150,IF(G10&lt;='0'!D$151,'0'!$A$151,IF(G10&lt;='0'!D$152,'0'!$A$152,IF(G10&lt;='0'!D$153,'0'!$A$153,IF(G10&lt;='0'!D$154,'0'!$A$154,IF(G10&lt;='0'!D$155,'0'!$A$155,IF(G10&lt;='0'!D$156,'0'!$A$156,IF(G10&lt;='0'!D$157,'0'!$A$157,IF(G10&lt;='0'!D$158,'0'!$A$158,IF(G10&lt;='0'!D$159,'0'!$A$159,IF(G10&lt;='0'!D$160,'0'!$A$160,IF(G10&lt;='0'!D$161,'0'!$A$161,IF(G10&lt;='0'!D$162,'0'!$A$162,IF(G10&lt;='0'!D$163,'0'!$A$163,IF(G10&lt;='0'!D$164,'0'!$A$164,IF(G10&lt;='0'!D$165,'0'!$A$165,IF(G10&lt;='0'!D$166,'0'!$A$166,IF(G10&lt;='0'!D$167,'0'!$A$167,IF(G10&lt;='0'!D$168,'0'!$A$168,IF(G10&lt;='0'!D$169,'0'!$A$169,IF(G10&lt;='0'!D$170,'0'!$A$170,IF(G10&lt;='0'!D$171,'0'!$A$171,IF(G10&lt;='0'!D$172,'0'!$A$172,IF(G10&lt;='0'!D$173,'0'!$A$173,IF(G10&lt;='0'!D$174,'0'!$A$174,IF(G10&lt;='0'!D$175,'0'!$A$175,IF(G10&lt;='0'!D$176,'0'!$A$176,IF(G10&lt;='0'!D$177,'0'!$A$177,IF(G10&lt;='0'!D$178,'0'!$A$178,IF(G10&lt;='0'!D$179,'0'!$A$179,IF(G10&lt;='0'!D$180,'0'!$A$180,IF(G10&lt;='0'!D$181,'0'!$A$181,IF(G10&lt;='0'!D$182,'0'!$A$182,IF(G10&lt;='0'!D$183,'0'!$A$183,IF(G10&lt;='0'!D$184,'0'!$A$184,IF(G10&lt;='0'!D$185,'0'!$A$185,IF(G10&lt;='0'!D$186,'0'!$A$186,IF(G10&lt;='0'!D$187,'0'!$A$187,IF(G10&lt;='0'!D$188,'0'!$A$188,IF(G10&lt;='0'!D$189,'0'!$A$189,IF(G10&lt;='0'!D$190,'0'!$A$190,IF(G10&lt;='0'!D$191,'0'!$A$191,IF(G10&lt;='0'!D$192,'0'!$A$192,IF(G10&lt;='0'!D$193,'0'!$A$193,IF(G10&lt;='0'!D$194,'0'!$A$194,IF(G10&lt;='0'!D$195,'0'!$A$195,IF(G10&lt;='0'!D$196,'0'!$A$196,IF(G10&lt;='0'!D$197,'0'!$A$197,W10)))))))))))))))))))))))))))))))))))))))))))))))))))))))))))))))</f>
        <v>70</v>
      </c>
      <c r="W10" s="20">
        <f>IF(G10&lt;='0'!D$197,'0'!$A$197,IF(G10&lt;='0'!D$198,'0'!$A$198,IF(G10&lt;='0'!D$199,'0'!$A$199,IF(G10&lt;='0'!D$200,'0'!$A$200,IF(G10&lt;='0'!D$201,'0'!$A$201,IF(G10&lt;='0'!D$202,'0'!$A$202,IF(G10&lt;='0'!D$203,'0'!$A$203,IF(G10&lt;='0'!D$204,'0'!$A$204,"0"))))))))</f>
        <v>8</v>
      </c>
      <c r="X10" s="20"/>
      <c r="Y10" s="20">
        <f>IF(I10='0'!E$69,'0'!$A$69,IF(I10='0'!E$70,'0'!$A$70,IF(I10='0'!E$71,'0'!$A$71,IF(I10='0'!E$72,'0'!$A$72,IF(I10='0'!E$73,'0'!$A$73,IF(I10='0'!E$74,'0'!$A$74,IF(I10='0'!E$75,'0'!$A$75,IF(I10='0'!E$76,'0'!$A$76,IF(I10='0'!E$77,'0'!$A$77,IF(I10='0'!E$78,'0'!$A$78,IF(I10='0'!E$79,'0'!$A$79,IF(I10='0'!E$80,'0'!$A$80,IF(I10='0'!E$81,'0'!$A$81,IF(I10='0'!E$82,'0'!$A$82,IF(I10='0'!E$83,'0'!$A$83,IF(I10='0'!E$84,'0'!$A$84,IF(I10='0'!E$85,'0'!$A$85,IF(I10='0'!E$86,'0'!$A$86,IF(I10='0'!E$87,'0'!$A$87,IF(I10='0'!E$88,'0'!$A$88,IF(I10='0'!E$89,'0'!$A$89,IF(I10='0'!E$90,'0'!$A$90,IF(I10='0'!E$91,'0'!$A$91,IF(I10='0'!E$92,'0'!$A$92,IF(I10='0'!E$93,'0'!$A$93,IF(I10='0'!E$94,'0'!$A$94,IF(I10='0'!E$95,'0'!$A$95,IF(I10='0'!E$96,'0'!$A$96,IF(I10='0'!E$97,'0'!$A$97,IF(I10='0'!E$98,'0'!$A$98,IF(I10='0'!E$99,'0'!$A$99,IF(I10='0'!E$100,'0'!$A$100,IF(I10='0'!E$101,'0'!$A$101,IF(I10='0'!E$102,'0'!$A$102,IF(I10='0'!E$103,'0'!$A$103,IF(I10='0'!E$104,'0'!$A$104,IF(I10='0'!E$105,'0'!$A$105,IF(I10='0'!E$106,'0'!$A$106,IF(I10='0'!E$107,'0'!$A$108,IF(I10='0'!E$109,'0'!$A$109,IF(I10='0'!E$110,'0'!$A$110,IF(I10='0'!E$111,'0'!$A$111,IF(I10='0'!E$112,'0'!$A$112,IF(I10='0'!E$113,'0'!$A$113,IF(I10='0'!E$114,'0'!$A$114,IF(I10='0'!E$115,'0'!$A$115,IF(I10='0'!E$116,'0'!$A$116,IF(I10='0'!E$117,'0'!$A$117,IF(I10='0'!E$118,'0'!$A$118,IF(I10='0'!E$119,'0'!$A$119,IF(I10='0'!E$120,'0'!$A$120,IF(I10='0'!E$121,'0'!$A$121,IF(I10='0'!E$122,'0'!$A$122,IF(I10='0'!E$123,'0'!$A$123,IF(I10='0'!E$124,'0'!$A$124,IF(I10='0'!E$125,'0'!$A$125,IF(I10='0'!E$126,'0'!$A$126,IF(I10='0'!E$127,'0'!$A$127,IF(I10='0'!E$128,'0'!$A$128,IF(I10='0'!E$129,'0'!$A$129,IF(I10='0'!E$130,'0'!$A$130,IF(I10='0'!E$131,'0'!$A$131,IF(I10='0'!E$132,'0'!$A$132,IF(I10='0'!E$133,'0'!$A$133,IF(I10='0'!E$134,'0'!$A$134,'SP2 Tomaszów Lubelski'!Z10)))))))))))))))))))))))))))))))))))))))))))))))))))))))))))))))))</f>
        <v>136</v>
      </c>
      <c r="Z10" s="20">
        <f>IF(I10='0'!E$135,'0'!$A$135,IF(I10='0'!E$136,'0'!$A$136,IF(I10='0'!E$137,'0'!$A$137,IF(I10='0'!E$138,'0'!$A$138,IF(I10='0'!E$139,'0'!$A$139,IF(I10='0'!E$140,'0'!$A$140,IF(I10='0'!E$141,'0'!$A$141,IF(I10='0'!E$142,'0'!$A$142,IF(I10='0'!E$143,'0'!$A$143,IF(I10='0'!E$144,'0'!$A$144,IF(I10='0'!E$145,'0'!$A$145,IF(I10='0'!E$146,'0'!$A$146,IF(I10='0'!E$147,'0'!$A$147,IF(I10='0'!E$148,'0'!$A$148,IF(I10='0'!E$149,'0'!$A$149,IF(I10='0'!E$150,'0'!$A$150,IF(I10='0'!E$151,'0'!$A$151,IF(I10='0'!E$152,'0'!$A$152,IF(I10='0'!E$153,'0'!$A$153,IF(I10='0'!E$154,'0'!$A$154,IF(I10='0'!E$155,'0'!$A$155,IF(I10='0'!E$156,'0'!$A$156,IF(I10='0'!E$157,'0'!$A$157,IF(I10='0'!E$158,'0'!$A$158,IF(I10='0'!E$159,'0'!$A$159,IF(I10='0'!E$160,'0'!$A$160,IF(I10='0'!E$161,'0'!$A$161,IF(I10='0'!E$162,'0'!$A$162,IF(I10='0'!E$163,'0'!$A$163,IF(I10='0'!E$164,'0'!$A$164,IF(I10='0'!E$165,'0'!$A$165,IF(I10='0'!E$166,'0'!$A$166,IF(I10='0'!E$167,'0'!$A$167,IF(I10='0'!E$168,'0'!$A$168,IF(I10='0'!E$169,'0'!$A$169,IF(I10='0'!E$170,'0'!$A$170,IF(I10='0'!E$171,'0'!$A$171,IF(I10='0'!E$172,'0'!$A$172,IF(I10='0'!E$173,'0'!$A$173,IF(I10='0'!E$174,'0'!$A$174,IF(I10='0'!E$175,'0'!$A$175,IF(I10='0'!E$176,'0'!$A$176,IF(I10='0'!E$177,'0'!$A$177,IF(I10='0'!E$178,'0'!$A$178,IF(I10='0'!E$179,'0'!$A$179,IF(I10='0'!E$180,'0'!$A$180,IF(I10='0'!E$181,'0'!$A$181,IF(I10='0'!E$182,'0'!$A$182,IF(I10='0'!E$183,'0'!$A$183,IF(I10='0'!E$184,'0'!$A$184,IF(I10='0'!E$185,'0'!$A$185,IF(I10='0'!E$186,'0'!$A$186,IF(I10='0'!E$187,'0'!$A$187,IF(I10='0'!E$188,'0'!$A$188,IF(I10='0'!E$189,'0'!$A$189,IF(I10='0'!E$190,'0'!$A$190,IF(I10='0'!E$191,'0'!$A$191,IF(I10='0'!E$192,'0'!$A$192,IF(I10='0'!E$193,'0'!$A$193,IF(I10='0'!E$194,'0'!$A$194,IF(I10='0'!E$195,'0'!$A$195,IF(I10='0'!E$196,'0'!$A$196,IF(I10='0'!E$197,'0'!$A$197,AA10)))))))))))))))))))))))))))))))))))))))))))))))))))))))))))))))</f>
        <v>70</v>
      </c>
      <c r="AA10" s="20" t="str">
        <f>IF(I10&gt;='0'!E$197,'0'!$A$197,IF(I10&gt;='0'!E$198,'0'!$A$198,IF(I10&gt;='0'!E$199,'0'!$A$199,IF(I10&gt;='0'!E$200,'0'!$A$200,IF(I10&gt;='0'!E$201,'0'!$A$201,IF(I10&gt;='0'!E$202,'0'!$A$202,IF(I10&gt;='0'!E$203,'0'!$A$203,IF(I10&gt;='0'!E$204,'0'!$A$204,"0"))))))))</f>
        <v>0</v>
      </c>
      <c r="AB10" s="20"/>
      <c r="AC10" s="20">
        <f>IF(K10='0'!F$69,'0'!$A$69,IF(K10&gt;='0'!F$70,'0'!$A$70,IF(K10&gt;='0'!F$71,'0'!$A$71,IF(K10&gt;='0'!F$72,'0'!$A$72,IF(K10='0'!F$73,'0'!$A$73,IF(K10&gt;='0'!F$74,'0'!$A$74,IF(K10&gt;='0'!F$75,'0'!$A$75,IF(K10&gt;='0'!F$76,'0'!$A$76,IF(K10='0'!F$77,'0'!$A$77,IF(K10&gt;='0'!F$78,'0'!$A$78,IF(K10&gt;='0'!F$79,'0'!$A$79,IF(K10&gt;='0'!F$80,'0'!$A$80,IF(K10='0'!F$81,'0'!$A$81,IF(K10&gt;='0'!F$82,'0'!$A$82,IF(K10&gt;='0'!F$83,'0'!$A$83,IF(K10&gt;='0'!F$84,'0'!$A$84,IF(K10='0'!F$85,'0'!$A$85,IF(K10&gt;='0'!F$86,'0'!$A$86,IF(K10&gt;='0'!F$87,'0'!$A$87,IF(K10&gt;='0'!F$88,'0'!$A$88,IF(K10='0'!F$89,'0'!$A$89,IF(K10&gt;='0'!F$90,'0'!$A$90,IF(K10&gt;='0'!F$91,'0'!$A$91,IF(K10&gt;='0'!F$92,'0'!$A$92,IF(K10='0'!F$93,'0'!$A$93,IF(K10&gt;='0'!F$94,'0'!$A$94,IF(K10&gt;='0'!F$95,'0'!$A$95,IF(K10&gt;='0'!F$96,'0'!$A$96,IF(K10='0'!F$97,'0'!$A$97,IF(K10&gt;='0'!F$98,'0'!$A$98,IF(K10&gt;='0'!F$99,'0'!$A$99,IF(K10&gt;='0'!F$100,'0'!$A$100,IF(K10&gt;='0'!F$101,'0'!$A$101,IF(K10&gt;='0'!F$102,'0'!$A$102,IF(K10&gt;='0'!F$103,'0'!$A$103,IF(K10&gt;='0'!F$104,'0'!$A$104,IF(K10&gt;='0'!F$105,'0'!$A$105,IF(K10&gt;='0'!F$106,'0'!$A$106,IF(K10&gt;='0'!F$107,'0'!$A$108,IF(K10&gt;='0'!F$109,'0'!$A$109,IF(K10&gt;='0'!F$110,'0'!$A$110,IF(K10&gt;='0'!F$111,'0'!$A$111,IF(K10&gt;='0'!F$112,'0'!$A$112,IF(K10&gt;='0'!F$113,'0'!$A$113,IF(K10&gt;='0'!F$114,'0'!$A$114,IF(K10&gt;='0'!F$115,'0'!$A$115,IF(K10&gt;='0'!F$116,'0'!$A$116,IF(K10&gt;='0'!F$117,'0'!$A$117,IF(K10&gt;='0'!F$118,'0'!$A$118,IF(K10&gt;='0'!F$119,'0'!$A$119,IF(K10&gt;='0'!F$120,'0'!$A$120,IF(K10&gt;='0'!F$121,'0'!$A$121,IF(K10&gt;='0'!F$122,'0'!$A$122,IF(K10&gt;='0'!F$123,'0'!$A$123,IF(K10&gt;='0'!F$124,'0'!$A$124,IF(K10&gt;='0'!F$125,'0'!$A$125,IF(K10&gt;='0'!F$126,'0'!$A$126,IF(K10&gt;='0'!F$127,'0'!$A$127,IF(K10&gt;='0'!F$128,'0'!$A$128,IF(K10&gt;='0'!F$129,'0'!$A$129,IF(K10&gt;='0'!F$130,'0'!$A$130,IF(K10&gt;='0'!F$131,'0'!$A$131,IF(K10&gt;='0'!F$132,'0'!$A$132,IF(K10&gt;='0'!F$133,'0'!$A$133,IF(K10&gt;='0'!F$134,'0'!$A$134,'SP2 Tomaszów Lubelski'!AD10)))))))))))))))))))))))))))))))))))))))))))))))))))))))))))))))))</f>
        <v>136</v>
      </c>
      <c r="AD10" s="20" t="str">
        <f>IF(K10&gt;='0'!F$135,'0'!$A$135,IF(K10&gt;='0'!F$136,'0'!$A$136,IF(K10&gt;='0'!F$137,'0'!$A$137,IF(K10&gt;='0'!F$138,'0'!$A$138,IF(K10&gt;='0'!F$139,'0'!$A$139,IF(K10&gt;='0'!F$140,'0'!$A$140,IF(K10&gt;='0'!F$141,'0'!$A$141,IF(K10&gt;='0'!F$142,'0'!$A$142,IF(K10&gt;='0'!F$143,'0'!$A$143,IF(K10&gt;='0'!F$144,'0'!$A$144,IF(K10&gt;='0'!F$145,'0'!$A$145,IF(K10&gt;='0'!F$146,'0'!$A$146,IF(K10&gt;='0'!F$147,'0'!$A$147,IF(K10&gt;='0'!F$148,'0'!$A$148,IF(K10&gt;='0'!F$149,'0'!$A$149,IF(K10&gt;='0'!F$150,'0'!$A$150,IF(K10&gt;='0'!F$151,'0'!$A$151,IF(K10&gt;='0'!F$152,'0'!$A$152,IF(K10&gt;='0'!F$153,'0'!$A$153,IF(K10&gt;='0'!F$154,'0'!$A$154,IF(K10&gt;='0'!F$155,'0'!$A$155,IF(K10&gt;='0'!F$156,'0'!$A$156,IF(K10&gt;='0'!F$157,'0'!$A$157,IF(K10&gt;='0'!F$158,'0'!$A$158,IF(K10&gt;='0'!F$159,'0'!$A$159,IF(K10&gt;='0'!F$160,'0'!$A$160,IF(K10&gt;='0'!F$161,'0'!$A$161,IF(K10&gt;='0'!F$162,'0'!$A$162,IF(K10&gt;='0'!F$163,'0'!$A$163,IF(K10&gt;='0'!F$164,'0'!$A$164,IF(K10&gt;='0'!F$165,'0'!$A$165,IF(K10&gt;='0'!F$166,'0'!$A$166,IF(K10&gt;='0'!F$167,'0'!$A$167,IF(K10&gt;='0'!F$168,'0'!$A$168,IF(K10&gt;='0'!F$169,'0'!$A$169,IF(K10&gt;='0'!F$170,'0'!$A$170,IF(K10&gt;='0'!F$171,'0'!$A$171,IF(K10&gt;='0'!F$172,'0'!$A$172,IF(K10&gt;='0'!F$173,'0'!$A$173,IF(K10&gt;='0'!F$174,'0'!$A$174,IF(K10&gt;='0'!F$175,'0'!$A$175,IF(K10&gt;='0'!F$176,'0'!$A$176,IF(K10&gt;='0'!F$177,'0'!$A$177,IF(K10&gt;='0'!F$178,'0'!$A$178,IF(K10&gt;='0'!F$179,'0'!$A$179,IF(K10&gt;='0'!F$180,'0'!$A$180,IF(K10&gt;='0'!F$181,'0'!$A$181,IF(K10&gt;='0'!F$182,'0'!$A$182,IF(K10&gt;='0'!F$183,'0'!$A$183,IF(K10&gt;='0'!F$184,'0'!$A$184,IF(K10&gt;='0'!F$185,'0'!$A$185,IF(K10&gt;='0'!F$186,'0'!$A$186,IF(K10&gt;='0'!F$187,'0'!$A$187,IF(K10&gt;='0'!F$188,'0'!$A$188,IF(K10&gt;='0'!F$189,'0'!$A$189,IF(K10&gt;='0'!F$190,'0'!$A$190,IF(K10&gt;='0'!F$191,'0'!$A$191,IF(K10&gt;='0'!F$192,'0'!$A$192,IF(K10&gt;='0'!F$193,'0'!$A$193,IF(K10&gt;='0'!F$194,'0'!$A$194,IF(K10&gt;='0'!F$195,'0'!$A$195,IF(K10&gt;='0'!F$196,'0'!$A$196,IF(K10&gt;='0'!F$197,'0'!$A$197,AE10)))))))))))))))))))))))))))))))))))))))))))))))))))))))))))))))</f>
        <v>0</v>
      </c>
      <c r="AE10" s="20" t="str">
        <f>IF(K10&gt;='0'!F$197,'0'!$A$197,IF(K10&gt;='0'!F$198,'0'!$A$198,IF(K10&gt;='0'!F$199,'0'!$A$199,IF(K10&gt;='0'!F$200,'0'!$A$200,IF(K10&gt;='0'!F$201,'0'!$A$201,IF(K10&gt;='0'!F$202,'0'!$A$202,IF(K10&gt;='0'!F$203,'0'!$A$203,IF(K10&gt;='0'!F$204,'0'!$A$204,"0"))))))))</f>
        <v>0</v>
      </c>
      <c r="AF10" s="18"/>
      <c r="AG10" s="20">
        <f>IF(M10='0'!G$69,'0'!$A$69,IF(M10='0'!G$70,'0'!$A$70,IF(M10='0'!G$71,'0'!$A$71,IF(M10='0'!G$72,'0'!$A$72,IF(M10='0'!G$73,'0'!$A$73,IF(M10='0'!G$74,'0'!$A$74,IF(M10='0'!G$75,'0'!$A$75,IF(M10='0'!G$76,'0'!$A$76,IF(M10='0'!G$77,'0'!$A$77,IF(M10='0'!G$78,'0'!$A$78,IF(M10='0'!G$79,'0'!$A$79,IF(M10='0'!G$80,'0'!$A$80,IF(M10='0'!G$81,'0'!$A$81,IF(M10='0'!G$82,'0'!$A$82,IF(M10='0'!G$83,'0'!$A$83,IF(M10='0'!G$84,'0'!$A$84,IF(M10='0'!G$85,'0'!$A$85,IF(M10='0'!G$86,'0'!$A$86,IF(M10='0'!G$87,'0'!$A$87,IF(M10='0'!G$88,'0'!$A$88,IF(M10='0'!G$89,'0'!$A$89,IF(M10='0'!G$90,'0'!$A$90,IF(M10='0'!G$91,'0'!$A$91,IF(M10='0'!G$92,'0'!$A$92,IF(M10='0'!G$93,'0'!$A$93,IF(M10='0'!G$94,'0'!$A$94,IF(M10='0'!G$95,'0'!$A$95,IF(M10='0'!G$96,'0'!$A$96,IF(M10='0'!G$97,'0'!$A$97,IF(M10='0'!G$98,'0'!$A$98,IF(M10='0'!G$99,'0'!$A$99,IF(M10='0'!G$100,'0'!$A$100,IF(M10='0'!G$101,'0'!$A$101,IF(M10='0'!G$102,'0'!$A$102,IF(M10='0'!G$103,'0'!$A$103,IF(M10='0'!G$104,'0'!$A$104,IF(M10='0'!G$105,'0'!$A$105,IF(M10='0'!G$106,'0'!$A$106,IF(M10='0'!G$107,'0'!$A$108,IF(M10='0'!G$109,'0'!$A$109,IF(M10='0'!G$110,'0'!$A$110,IF(M10='0'!G$111,'0'!$A$111,IF(M10='0'!G$112,'0'!$A$112,IF(M10='0'!G$113,'0'!$A$113,IF(M10='0'!G$114,'0'!$A$114,IF(M10='0'!G$115,'0'!$A$115,IF(M10='0'!G$116,'0'!$A$116,IF(M10='0'!G$117,'0'!$A$117,IF(M10='0'!G$118,'0'!$A$118,IF(M10='0'!G$119,'0'!$A$119,IF(M10='0'!G$120,'0'!$A$120,IF(M10='0'!G$121,'0'!$A$121,IF(M10='0'!G$122,'0'!$A$122,IF(M10='0'!G$123,'0'!$A$123,IF(M10='0'!G$124,'0'!$A$124,IF(M10='0'!G$125,'0'!$A$125,IF(M10='0'!G$126,'0'!$A$126,IF(M10='0'!G$127,'0'!$A$127,IF(M10='0'!G$128,'0'!$A$128,IF(M10='0'!G$129,'0'!$A$129,IF(M10='0'!G$130,'0'!$A$130,IF(M10='0'!G$131,'0'!$A$131,IF(M10='0'!G$132,'0'!$A$132,IF(M10='0'!G$133,'0'!$A$133,IF(M10='0'!G$134,'0'!$A$134,'SP2 Tomaszów Lubelski'!AH10)))))))))))))))))))))))))))))))))))))))))))))))))))))))))))))))))</f>
        <v>136</v>
      </c>
      <c r="AH10" s="20">
        <f>IF(M10='0'!G$135,'0'!$A$135,IF(M10='0'!G$136,'0'!$A$136,IF(M10='0'!G$137,'0'!$A$137,IF(M10='0'!G$138,'0'!$A$138,IF(M10='0'!G$139,'0'!$A$139,IF(M10='0'!G$140,'0'!$A$140,IF(M10='0'!G$141,'0'!$A$141,IF(M10='0'!G$142,'0'!$A$142,IF(M10='0'!G$143,'0'!$A$143,IF(M10='0'!G$144,'0'!$A$144,IF(M10='0'!G$145,'0'!$A$145,IF(M10='0'!G$146,'0'!$A$146,IF(M10='0'!G$147,'0'!$A$147,IF(M10='0'!G$148,'0'!$A$148,IF(M10='0'!G$149,'0'!$A$149,IF(M10='0'!G$150,'0'!$A$150,IF(M10='0'!G$151,'0'!$A$151,IF(M10='0'!G$152,'0'!$A$152,IF(M10='0'!G$153,'0'!$A$153,IF(M10='0'!G$154,'0'!$A$154,IF(M10='0'!G$155,'0'!$A$155,IF(M10='0'!G$156,'0'!$A$156,IF(M10='0'!G$157,'0'!$A$157,IF(M10='0'!G$158,'0'!$A$158,IF(M10='0'!G$159,'0'!$A$159,IF(M10='0'!G$160,'0'!$A$160,IF(M10='0'!G$161,'0'!$A$161,IF(M10='0'!G$162,'0'!$A$162,IF(M10='0'!G$163,'0'!$A$163,IF(M10='0'!G$164,'0'!$A$164,IF(M10='0'!G$165,'0'!$A$165,IF(M10='0'!G$166,'0'!$A$166,IF(M10='0'!G$167,'0'!$A$167,IF(M10='0'!G$168,'0'!$A$168,IF(M10='0'!G$169,'0'!$A$169,IF(M10='0'!G$170,'0'!$A$170,IF(M10='0'!G$171,'0'!$A$171,IF(M10='0'!G$172,'0'!$A$172,IF(M10='0'!G$173,'0'!$A$173,IF(M10='0'!G$174,'0'!$A$174,IF(M10='0'!G$175,'0'!$A$175,IF(M10='0'!G$176,'0'!$A$176,IF(M10='0'!G$177,'0'!$A$177,IF(M10='0'!G$178,'0'!$A$178,IF(M10='0'!G$179,'0'!$A$179,IF(M10='0'!G$180,'0'!$A$180,IF(M10='0'!G$181,'0'!$A$181,IF(M10='0'!G$182,'0'!$A$182,IF(M10='0'!G$183,'0'!$A$183,IF(M10='0'!G$184,'0'!$A$184,IF(M10='0'!G$185,'0'!$A$185,IF(M10='0'!G$186,'0'!$A$186,IF(M10='0'!G$187,'0'!$A$187,IF(M10='0'!G$188,'0'!$A$188,IF(M10='0'!G$189,'0'!$A$189,IF(M10='0'!G$190,'0'!$A$190,IF(M10='0'!G$191,'0'!$A$191,IF(M10='0'!G$192,'0'!$A$192,IF(M10='0'!G$193,'0'!$A$193,IF(M10='0'!G$194,'0'!$A$194,IF(M10='0'!G$195,'0'!$A$195,IF(M10='0'!G$196,'0'!$A$196,IF(M10='0'!G$197,'0'!$A$197,AI10)))))))))))))))))))))))))))))))))))))))))))))))))))))))))))))))</f>
        <v>68</v>
      </c>
      <c r="AI10" s="20">
        <f>IF(M10='0'!G$197,'0'!$A$197,IF(M10='0'!G$198,'0'!$A$198,IF(M10='0'!G$199,'0'!$A$199,IF(M10='0'!G$200,'0'!$A$200,IF(M10='0'!G$201,'0'!$A$201,IF(M10='0'!G$202,'0'!$A$202,IF(M10='0'!G$203,'0'!$A$203,IF(M10&lt;='0'!G$204,'0'!$A$204,"0"))))))))</f>
        <v>1</v>
      </c>
    </row>
    <row r="11" spans="1:35" ht="15">
      <c r="A11" s="111"/>
      <c r="B11" s="111"/>
      <c r="C11" s="111"/>
      <c r="D11" s="111"/>
      <c r="E11" s="111"/>
      <c r="F11" s="112"/>
      <c r="G11" s="113"/>
      <c r="H11" s="112"/>
      <c r="I11" s="111"/>
      <c r="J11" s="112"/>
      <c r="K11" s="111"/>
      <c r="L11" s="112"/>
      <c r="M11" s="111"/>
      <c r="N11" s="112"/>
      <c r="O11" s="1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SUM(O4:O9)-P8</f>
        <v>1307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2 Tomaszów Lubelski'!Q53)))))))))))))))))))))))))))))))))))))))))))))))))))))))))))))))))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2 Tomaszów Lubelski'!R53)))))))))))))))))))))))))))))))))))))))))))))))))))))))))))))))))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2 Tomaszów Lubelski'!Q54)))))))))))))))))))))))))))))))))))))))))))))))))))))))))))))))))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2 Tomaszów Lubelski'!R54)))))))))))))))))))))))))))))))))))))))))))))))))))))))))))))))))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2 Tomaszów Lubelski'!Q55)))))))))))))))))))))))))))))))))))))))))))))))))))))))))))))))))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2 Tomaszów Lubelski'!R55)))))))))))))))))))))))))))))))))))))))))))))))))))))))))))))))))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2 Tomaszów Lubelski'!Q56)))))))))))))))))))))))))))))))))))))))))))))))))))))))))))))))))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2 Tomaszów Lubelski'!R56)))))))))))))))))))))))))))))))))))))))))))))))))))))))))))))))))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2 Tomaszów Lubelski'!Q57)))))))))))))))))))))))))))))))))))))))))))))))))))))))))))))))))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2 Tomaszów Lubelski'!R57)))))))))))))))))))))))))))))))))))))))))))))))))))))))))))))))))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2 Tomaszów Lubelski'!Q58)))))))))))))))))))))))))))))))))))))))))))))))))))))))))))))))))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2 Tomaszów Lubelski'!R58)))))))))))))))))))))))))))))))))))))))))))))))))))))))))))))))))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2 Tomaszów Lubelski'!Q59)))))))))))))))))))))))))))))))))))))))))))))))))))))))))))))))))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2 Tomaszów Lubelski'!R59)))))))))))))))))))))))))))))))))))))))))))))))))))))))))))))))))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2 Tomaszów Lubelski'!Q60)))))))))))))))))))))))))))))))))))))))))))))))))))))))))))))))))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2 Tomaszów Lubelski'!R60)))))))))))))))))))))))))))))))))))))))))))))))))))))))))))))))))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dataConsolidate/>
  <mergeCells count="13">
    <mergeCell ref="M12:N12"/>
    <mergeCell ref="Y3:AA3"/>
    <mergeCell ref="AC3:AE3"/>
    <mergeCell ref="AG3:AI3"/>
    <mergeCell ref="G2:H2"/>
    <mergeCell ref="B1:D1"/>
    <mergeCell ref="E1:H1"/>
    <mergeCell ref="I2:J2"/>
    <mergeCell ref="Q3:S3"/>
    <mergeCell ref="U3:W3"/>
    <mergeCell ref="M2:N2"/>
    <mergeCell ref="K2:L2"/>
    <mergeCell ref="E2:F2"/>
  </mergeCells>
  <pageMargins left="0.7" right="0.7" top="0.75" bottom="0.75" header="0.3" footer="0.3"/>
  <pageSetup paperSize="9" orientation="landscape" verticalDpi="300" r:id="rId1"/>
  <ignoredErrors>
    <ignoredError sqref="D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"/>
  <sheetViews>
    <sheetView topLeftCell="A13" workbookViewId="0">
      <selection activeCell="B25" sqref="B25"/>
    </sheetView>
  </sheetViews>
  <sheetFormatPr defaultRowHeight="14.25"/>
  <cols>
    <col min="1" max="1" width="3.125" customWidth="1"/>
    <col min="2" max="2" width="22" customWidth="1"/>
    <col min="3" max="3" width="5.25" customWidth="1"/>
    <col min="4" max="4" width="14.5" customWidth="1"/>
    <col min="5" max="8" width="6.625" customWidth="1"/>
    <col min="9" max="9" width="7.75" customWidth="1"/>
    <col min="10" max="10" width="4.125" customWidth="1"/>
    <col min="11" max="11" width="5.5" customWidth="1"/>
  </cols>
  <sheetData>
    <row r="1" spans="1:11" ht="20.25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>
      <c r="A3" s="123" t="s">
        <v>145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5" spans="1:11">
      <c r="A5" s="123" t="s">
        <v>147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5" thickBot="1">
      <c r="D6" s="32" t="s">
        <v>146</v>
      </c>
      <c r="J6" s="133" t="s">
        <v>146</v>
      </c>
      <c r="K6" s="133"/>
    </row>
    <row r="7" spans="1:11" ht="35.25" customHeight="1" thickTop="1" thickBot="1">
      <c r="A7" s="46" t="s">
        <v>140</v>
      </c>
      <c r="B7" s="46" t="s">
        <v>97</v>
      </c>
      <c r="C7" s="46" t="s">
        <v>141</v>
      </c>
      <c r="D7" s="46" t="s">
        <v>86</v>
      </c>
      <c r="E7" s="47" t="s">
        <v>72</v>
      </c>
      <c r="F7" s="47" t="s">
        <v>72</v>
      </c>
      <c r="G7" s="47" t="s">
        <v>72</v>
      </c>
      <c r="H7" s="47" t="s">
        <v>72</v>
      </c>
      <c r="I7" s="48" t="s">
        <v>142</v>
      </c>
      <c r="J7" s="49" t="s">
        <v>143</v>
      </c>
      <c r="K7" s="47" t="s">
        <v>0</v>
      </c>
    </row>
    <row r="8" spans="1:11" ht="30" customHeight="1" thickTop="1">
      <c r="A8" s="39">
        <v>1</v>
      </c>
      <c r="B8" t="s">
        <v>158</v>
      </c>
      <c r="C8" s="40"/>
      <c r="D8" s="62" t="s">
        <v>157</v>
      </c>
      <c r="E8" s="42"/>
      <c r="F8" s="40"/>
      <c r="G8" s="40"/>
      <c r="H8" s="43"/>
      <c r="I8" s="44"/>
      <c r="J8" s="45"/>
      <c r="K8" s="40"/>
    </row>
    <row r="9" spans="1:11" ht="30" customHeight="1">
      <c r="A9" s="29">
        <v>2</v>
      </c>
      <c r="B9" t="s">
        <v>159</v>
      </c>
      <c r="C9" s="23"/>
      <c r="D9" s="62" t="s">
        <v>157</v>
      </c>
      <c r="E9" s="34"/>
      <c r="F9" s="23"/>
      <c r="G9" s="23"/>
      <c r="H9" s="35"/>
      <c r="I9" s="37"/>
      <c r="J9" s="36"/>
      <c r="K9" s="23"/>
    </row>
    <row r="10" spans="1:11" ht="30" customHeight="1">
      <c r="A10" s="29">
        <v>3</v>
      </c>
      <c r="B10" t="s">
        <v>160</v>
      </c>
      <c r="C10" s="23"/>
      <c r="D10" s="62" t="s">
        <v>157</v>
      </c>
      <c r="E10" s="34"/>
      <c r="F10" s="23"/>
      <c r="G10" s="23"/>
      <c r="H10" s="35"/>
      <c r="I10" s="37"/>
      <c r="J10" s="36"/>
      <c r="K10" s="23"/>
    </row>
    <row r="11" spans="1:11" ht="30" customHeight="1">
      <c r="A11" s="29">
        <v>4</v>
      </c>
      <c r="B11" t="s">
        <v>161</v>
      </c>
      <c r="C11" s="23"/>
      <c r="D11" s="62" t="s">
        <v>157</v>
      </c>
      <c r="E11" s="34"/>
      <c r="F11" s="23"/>
      <c r="G11" s="23"/>
      <c r="H11" s="35"/>
      <c r="I11" s="37"/>
      <c r="J11" s="36"/>
      <c r="K11" s="23"/>
    </row>
    <row r="12" spans="1:11" ht="30" customHeight="1">
      <c r="A12" s="29">
        <v>5</v>
      </c>
      <c r="B12" t="s">
        <v>162</v>
      </c>
      <c r="C12" s="23"/>
      <c r="D12" s="62" t="s">
        <v>157</v>
      </c>
      <c r="E12" s="34"/>
      <c r="F12" s="23"/>
      <c r="G12" s="23"/>
      <c r="H12" s="35"/>
      <c r="I12" s="37"/>
      <c r="J12" s="36"/>
      <c r="K12" s="23"/>
    </row>
    <row r="13" spans="1:11" ht="30" customHeight="1">
      <c r="A13" s="29">
        <v>6</v>
      </c>
      <c r="B13" t="s">
        <v>163</v>
      </c>
      <c r="C13" s="23"/>
      <c r="D13" s="62" t="s">
        <v>157</v>
      </c>
      <c r="E13" s="34"/>
      <c r="F13" s="23"/>
      <c r="G13" s="23"/>
      <c r="H13" s="35"/>
      <c r="I13" s="37"/>
      <c r="J13" s="36"/>
      <c r="K13" s="23"/>
    </row>
    <row r="14" spans="1:11" ht="30" customHeight="1">
      <c r="A14" s="29">
        <v>7</v>
      </c>
      <c r="B14" t="s">
        <v>165</v>
      </c>
      <c r="C14" s="23"/>
      <c r="D14" s="63" t="s">
        <v>164</v>
      </c>
      <c r="E14" s="34"/>
      <c r="F14" s="23"/>
      <c r="G14" s="23"/>
      <c r="H14" s="35"/>
      <c r="I14" s="37"/>
      <c r="J14" s="36"/>
      <c r="K14" s="23"/>
    </row>
    <row r="15" spans="1:11" ht="30" customHeight="1">
      <c r="A15" s="29">
        <v>8</v>
      </c>
      <c r="B15" t="s">
        <v>166</v>
      </c>
      <c r="C15" s="23"/>
      <c r="D15" s="63" t="s">
        <v>164</v>
      </c>
      <c r="E15" s="34"/>
      <c r="F15" s="23"/>
      <c r="G15" s="23"/>
      <c r="H15" s="35"/>
      <c r="I15" s="37"/>
      <c r="J15" s="36"/>
      <c r="K15" s="23"/>
    </row>
    <row r="16" spans="1:11" ht="30" customHeight="1">
      <c r="A16" s="29">
        <v>9</v>
      </c>
      <c r="B16" t="s">
        <v>167</v>
      </c>
      <c r="C16" s="23"/>
      <c r="D16" s="63" t="s">
        <v>164</v>
      </c>
      <c r="E16" s="34"/>
      <c r="F16" s="23"/>
      <c r="G16" s="23"/>
      <c r="H16" s="35"/>
      <c r="I16" s="37"/>
      <c r="J16" s="36"/>
      <c r="K16" s="23"/>
    </row>
    <row r="17" spans="1:11" ht="30" customHeight="1">
      <c r="A17" s="29">
        <v>10</v>
      </c>
      <c r="B17" t="s">
        <v>168</v>
      </c>
      <c r="C17" s="23"/>
      <c r="D17" s="63" t="s">
        <v>164</v>
      </c>
      <c r="E17" s="34"/>
      <c r="F17" s="23"/>
      <c r="G17" s="23"/>
      <c r="H17" s="35"/>
      <c r="I17" s="37"/>
      <c r="J17" s="36"/>
      <c r="K17" s="23"/>
    </row>
    <row r="18" spans="1:11" ht="30" customHeight="1">
      <c r="A18" s="29">
        <v>11</v>
      </c>
      <c r="B18" t="s">
        <v>169</v>
      </c>
      <c r="C18" s="23"/>
      <c r="D18" s="63" t="s">
        <v>164</v>
      </c>
      <c r="E18" s="34"/>
      <c r="F18" s="23"/>
      <c r="G18" s="23"/>
      <c r="H18" s="35"/>
      <c r="I18" s="37"/>
      <c r="J18" s="36"/>
      <c r="K18" s="23"/>
    </row>
    <row r="19" spans="1:11" ht="30" customHeight="1">
      <c r="A19" s="29">
        <v>12</v>
      </c>
      <c r="B19" t="s">
        <v>170</v>
      </c>
      <c r="C19" s="23"/>
      <c r="D19" s="63" t="s">
        <v>164</v>
      </c>
      <c r="E19" s="34"/>
      <c r="F19" s="23"/>
      <c r="G19" s="23"/>
      <c r="H19" s="35"/>
      <c r="I19" s="37"/>
      <c r="J19" s="36"/>
      <c r="K19" s="23"/>
    </row>
    <row r="20" spans="1:11" ht="30" customHeight="1">
      <c r="A20" s="29">
        <v>13</v>
      </c>
      <c r="B20" t="s">
        <v>180</v>
      </c>
      <c r="C20" s="23"/>
      <c r="D20" s="63" t="s">
        <v>186</v>
      </c>
      <c r="E20" s="34"/>
      <c r="F20" s="23"/>
      <c r="G20" s="23"/>
      <c r="H20" s="35"/>
      <c r="I20" s="37"/>
      <c r="J20" s="36"/>
      <c r="K20" s="23"/>
    </row>
    <row r="21" spans="1:11" ht="30" customHeight="1">
      <c r="A21" s="29">
        <v>14</v>
      </c>
      <c r="B21" t="s">
        <v>181</v>
      </c>
      <c r="C21" s="23"/>
      <c r="D21" s="63" t="s">
        <v>186</v>
      </c>
      <c r="E21" s="34"/>
      <c r="F21" s="23"/>
      <c r="G21" s="23"/>
      <c r="H21" s="35"/>
      <c r="I21" s="37"/>
      <c r="J21" s="36"/>
      <c r="K21" s="23"/>
    </row>
    <row r="22" spans="1:11" ht="30" customHeight="1">
      <c r="A22" s="29">
        <v>15</v>
      </c>
      <c r="B22" t="s">
        <v>182</v>
      </c>
      <c r="C22" s="23"/>
      <c r="D22" s="63" t="s">
        <v>186</v>
      </c>
      <c r="E22" s="34"/>
      <c r="F22" s="23"/>
      <c r="G22" s="23"/>
      <c r="H22" s="35"/>
      <c r="I22" s="37"/>
      <c r="J22" s="36"/>
      <c r="K22" s="23"/>
    </row>
    <row r="23" spans="1:11" ht="30" customHeight="1">
      <c r="A23" s="29">
        <v>16</v>
      </c>
      <c r="B23" t="s">
        <v>183</v>
      </c>
      <c r="C23" s="23"/>
      <c r="D23" s="63" t="s">
        <v>186</v>
      </c>
      <c r="E23" s="34"/>
      <c r="F23" s="23"/>
      <c r="G23" s="23"/>
      <c r="H23" s="35"/>
      <c r="I23" s="37"/>
      <c r="J23" s="36"/>
      <c r="K23" s="23"/>
    </row>
    <row r="24" spans="1:11" ht="30" customHeight="1">
      <c r="A24" s="29">
        <v>17</v>
      </c>
      <c r="B24" t="s">
        <v>184</v>
      </c>
      <c r="C24" s="23"/>
      <c r="D24" s="63" t="s">
        <v>186</v>
      </c>
      <c r="E24" s="34"/>
      <c r="F24" s="23"/>
      <c r="G24" s="23"/>
      <c r="H24" s="35"/>
      <c r="I24" s="37"/>
      <c r="J24" s="36"/>
      <c r="K24" s="23"/>
    </row>
    <row r="25" spans="1:11" ht="30" customHeight="1">
      <c r="A25" s="29">
        <v>18</v>
      </c>
      <c r="B25" t="s">
        <v>185</v>
      </c>
      <c r="C25" s="23"/>
      <c r="D25" s="63" t="s">
        <v>186</v>
      </c>
      <c r="E25" s="34"/>
      <c r="F25" s="23"/>
      <c r="G25" s="23"/>
      <c r="H25" s="35"/>
      <c r="I25" s="37"/>
      <c r="J25" s="36"/>
      <c r="K25" s="23"/>
    </row>
    <row r="26" spans="1:11" ht="30" customHeight="1">
      <c r="A26" s="29">
        <v>19</v>
      </c>
      <c r="B26" s="30"/>
      <c r="C26" s="23"/>
      <c r="D26" s="33"/>
      <c r="E26" s="34"/>
      <c r="F26" s="23"/>
      <c r="G26" s="23"/>
      <c r="H26" s="35"/>
      <c r="I26" s="37"/>
      <c r="J26" s="36"/>
      <c r="K26" s="23"/>
    </row>
    <row r="27" spans="1:11" ht="30.75" customHeight="1">
      <c r="A27" s="29">
        <v>20</v>
      </c>
      <c r="B27" s="30"/>
      <c r="C27" s="23"/>
      <c r="D27" s="33"/>
      <c r="E27" s="34"/>
      <c r="F27" s="23"/>
      <c r="G27" s="23"/>
      <c r="H27" s="35"/>
      <c r="I27" s="37"/>
      <c r="J27" s="36"/>
      <c r="K27" s="23"/>
    </row>
    <row r="28" spans="1:11" ht="30" customHeight="1" thickBot="1">
      <c r="A28" s="31">
        <v>21</v>
      </c>
      <c r="B28" s="23"/>
      <c r="C28" s="23"/>
      <c r="D28" s="33"/>
      <c r="E28" s="34"/>
      <c r="F28" s="23"/>
      <c r="G28" s="23"/>
      <c r="H28" s="35"/>
      <c r="I28" s="38"/>
      <c r="J28" s="36"/>
      <c r="K28" s="23"/>
    </row>
    <row r="29" spans="1:11" ht="15" thickTop="1"/>
  </sheetData>
  <mergeCells count="4">
    <mergeCell ref="A1:K1"/>
    <mergeCell ref="A3:K3"/>
    <mergeCell ref="A5:K5"/>
    <mergeCell ref="J6:K6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G22" sqref="G22"/>
    </sheetView>
  </sheetViews>
  <sheetFormatPr defaultRowHeight="14.25"/>
  <cols>
    <col min="1" max="1" width="6.25" customWidth="1"/>
    <col min="2" max="2" width="27.875" customWidth="1"/>
    <col min="3" max="3" width="6.25" customWidth="1"/>
    <col min="4" max="4" width="19.5" customWidth="1"/>
    <col min="5" max="5" width="9.75" customWidth="1"/>
    <col min="6" max="6" width="5.875" customWidth="1"/>
    <col min="7" max="7" width="13.75" customWidth="1"/>
    <col min="8" max="8" width="10" customWidth="1"/>
  </cols>
  <sheetData>
    <row r="1" spans="1:11" ht="20.25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>
      <c r="A3" s="123" t="s">
        <v>145</v>
      </c>
      <c r="B3" s="123"/>
      <c r="C3" s="123"/>
      <c r="D3" s="123"/>
      <c r="E3" s="123"/>
      <c r="F3" s="123"/>
      <c r="G3" s="123"/>
      <c r="H3" s="58"/>
      <c r="I3" s="58"/>
      <c r="J3" s="58"/>
      <c r="K3" s="58"/>
    </row>
    <row r="5" spans="1:11">
      <c r="A5" s="123" t="s">
        <v>147</v>
      </c>
      <c r="B5" s="123"/>
      <c r="C5" s="123"/>
      <c r="D5" s="123"/>
      <c r="E5" s="123"/>
      <c r="F5" s="123"/>
      <c r="G5" s="123"/>
      <c r="H5" s="58"/>
      <c r="I5" s="58"/>
      <c r="J5" s="58"/>
      <c r="K5" s="58"/>
    </row>
    <row r="6" spans="1:11" ht="15" thickBot="1">
      <c r="C6" s="57" t="s">
        <v>146</v>
      </c>
      <c r="E6" s="32"/>
      <c r="G6" s="134" t="s">
        <v>146</v>
      </c>
      <c r="H6" s="134"/>
    </row>
    <row r="7" spans="1:11" ht="36" customHeight="1" thickBot="1">
      <c r="A7" s="50" t="s">
        <v>149</v>
      </c>
      <c r="B7" s="59" t="s">
        <v>97</v>
      </c>
      <c r="C7" s="51" t="s">
        <v>141</v>
      </c>
      <c r="D7" s="51" t="s">
        <v>86</v>
      </c>
      <c r="E7" s="52" t="s">
        <v>72</v>
      </c>
      <c r="F7" s="53" t="s">
        <v>143</v>
      </c>
      <c r="G7" s="54" t="s">
        <v>148</v>
      </c>
      <c r="I7" s="27"/>
    </row>
    <row r="8" spans="1:11" ht="29.25" customHeight="1" thickBot="1">
      <c r="A8" s="55"/>
      <c r="B8" s="60" t="s">
        <v>151</v>
      </c>
      <c r="C8" s="55"/>
      <c r="D8" s="55" t="s">
        <v>150</v>
      </c>
      <c r="E8" s="55"/>
      <c r="F8" s="55"/>
      <c r="G8" s="55"/>
      <c r="I8" s="27"/>
    </row>
    <row r="9" spans="1:11" ht="29.25" customHeight="1" thickBot="1">
      <c r="A9" s="23"/>
      <c r="B9" s="60" t="s">
        <v>152</v>
      </c>
      <c r="C9" s="23"/>
      <c r="D9" s="55" t="s">
        <v>150</v>
      </c>
      <c r="E9" s="23"/>
      <c r="F9" s="23"/>
      <c r="G9" s="23"/>
      <c r="I9" s="27"/>
    </row>
    <row r="10" spans="1:11" ht="29.25" customHeight="1" thickBot="1">
      <c r="A10" s="23"/>
      <c r="B10" s="60" t="s">
        <v>154</v>
      </c>
      <c r="C10" s="23"/>
      <c r="D10" s="55" t="s">
        <v>150</v>
      </c>
      <c r="E10" s="23"/>
      <c r="F10" s="23"/>
      <c r="G10" s="23"/>
      <c r="I10" s="27"/>
    </row>
    <row r="11" spans="1:11" ht="29.25" customHeight="1" thickBot="1">
      <c r="A11" s="23"/>
      <c r="B11" s="60" t="s">
        <v>153</v>
      </c>
      <c r="C11" s="23"/>
      <c r="D11" s="55" t="s">
        <v>150</v>
      </c>
      <c r="E11" s="23"/>
      <c r="F11" s="23"/>
      <c r="G11" s="23"/>
      <c r="I11" s="27"/>
    </row>
    <row r="12" spans="1:11" ht="29.25" customHeight="1" thickBot="1">
      <c r="A12" s="23"/>
      <c r="B12" s="60" t="s">
        <v>155</v>
      </c>
      <c r="C12" s="23"/>
      <c r="D12" s="55" t="s">
        <v>150</v>
      </c>
      <c r="E12" s="23"/>
      <c r="F12" s="23"/>
      <c r="G12" s="23"/>
      <c r="I12" s="27"/>
    </row>
    <row r="13" spans="1:11" ht="29.25" customHeight="1">
      <c r="A13" s="23"/>
      <c r="B13" s="60" t="s">
        <v>156</v>
      </c>
      <c r="C13" s="23"/>
      <c r="D13" s="55" t="s">
        <v>150</v>
      </c>
      <c r="E13" s="23"/>
      <c r="F13" s="23"/>
      <c r="G13" s="23"/>
      <c r="I13" s="27"/>
    </row>
    <row r="14" spans="1:11" ht="29.25" customHeight="1">
      <c r="A14" s="23"/>
      <c r="B14" s="61" t="s">
        <v>89</v>
      </c>
      <c r="C14" s="23"/>
      <c r="D14" s="23" t="s">
        <v>99</v>
      </c>
      <c r="E14" s="23"/>
      <c r="F14" s="23"/>
      <c r="G14" s="23"/>
      <c r="I14" s="27"/>
    </row>
    <row r="15" spans="1:11" ht="29.25" customHeight="1">
      <c r="A15" s="23"/>
      <c r="B15" s="61" t="s">
        <v>90</v>
      </c>
      <c r="C15" s="23"/>
      <c r="D15" s="23" t="s">
        <v>99</v>
      </c>
      <c r="E15" s="23"/>
      <c r="F15" s="23"/>
      <c r="G15" s="23"/>
      <c r="I15" s="27"/>
    </row>
    <row r="16" spans="1:11" ht="29.25" customHeight="1">
      <c r="A16" s="23"/>
      <c r="B16" s="61" t="s">
        <v>91</v>
      </c>
      <c r="C16" s="23"/>
      <c r="D16" s="23" t="s">
        <v>99</v>
      </c>
      <c r="E16" s="23"/>
      <c r="F16" s="23"/>
      <c r="G16" s="23"/>
      <c r="I16" s="27"/>
    </row>
    <row r="17" spans="1:9" ht="29.25" customHeight="1">
      <c r="A17" s="23"/>
      <c r="B17" s="61" t="s">
        <v>92</v>
      </c>
      <c r="C17" s="23"/>
      <c r="D17" s="23" t="s">
        <v>99</v>
      </c>
      <c r="E17" s="23"/>
      <c r="F17" s="23"/>
      <c r="G17" s="23"/>
      <c r="I17" s="27"/>
    </row>
    <row r="18" spans="1:9" ht="29.25" customHeight="1">
      <c r="A18" s="23"/>
      <c r="B18" s="61" t="s">
        <v>93</v>
      </c>
      <c r="C18" s="23"/>
      <c r="D18" s="23" t="s">
        <v>99</v>
      </c>
      <c r="E18" s="23"/>
      <c r="F18" s="23"/>
      <c r="G18" s="23"/>
      <c r="I18" s="27"/>
    </row>
    <row r="19" spans="1:9" ht="29.25" customHeight="1">
      <c r="A19" s="23"/>
      <c r="B19" s="61" t="s">
        <v>94</v>
      </c>
      <c r="C19" s="23"/>
      <c r="D19" s="23" t="s">
        <v>99</v>
      </c>
      <c r="E19" s="23"/>
      <c r="F19" s="23"/>
      <c r="G19" s="23"/>
      <c r="I19" s="27"/>
    </row>
    <row r="20" spans="1:9" ht="29.25" customHeight="1">
      <c r="A20" s="23"/>
      <c r="B20" s="61" t="s">
        <v>95</v>
      </c>
      <c r="C20" s="23"/>
      <c r="D20" s="23" t="s">
        <v>99</v>
      </c>
      <c r="E20" s="23" t="s">
        <v>179</v>
      </c>
      <c r="F20" s="23"/>
      <c r="G20" s="23"/>
      <c r="I20" s="27"/>
    </row>
    <row r="21" spans="1:9" ht="29.25" customHeight="1">
      <c r="A21" s="23"/>
      <c r="B21" s="61" t="s">
        <v>96</v>
      </c>
      <c r="C21" s="23"/>
      <c r="D21" s="23" t="s">
        <v>99</v>
      </c>
      <c r="E21" s="23" t="s">
        <v>179</v>
      </c>
      <c r="F21" s="23"/>
      <c r="G21" s="23"/>
      <c r="I21" s="27"/>
    </row>
    <row r="22" spans="1:9" ht="29.25" customHeight="1">
      <c r="A22" s="23"/>
      <c r="B22" s="23" t="s">
        <v>175</v>
      </c>
      <c r="C22" s="23"/>
      <c r="D22" s="23" t="s">
        <v>105</v>
      </c>
      <c r="E22" s="23"/>
      <c r="F22" s="23"/>
      <c r="G22" s="23"/>
      <c r="I22" s="27"/>
    </row>
    <row r="23" spans="1:9" ht="29.25" customHeight="1">
      <c r="A23" s="23"/>
      <c r="B23" s="23" t="s">
        <v>176</v>
      </c>
      <c r="C23" s="23"/>
      <c r="D23" s="23" t="s">
        <v>105</v>
      </c>
      <c r="E23" s="23"/>
      <c r="F23" s="23"/>
      <c r="G23" s="23"/>
      <c r="I23" s="27"/>
    </row>
    <row r="24" spans="1:9" ht="29.25" customHeight="1">
      <c r="A24" s="23"/>
      <c r="B24" s="23" t="s">
        <v>173</v>
      </c>
      <c r="C24" s="23"/>
      <c r="D24" s="23" t="s">
        <v>105</v>
      </c>
      <c r="E24" s="23"/>
      <c r="F24" s="23"/>
      <c r="G24" s="23"/>
      <c r="I24" s="27"/>
    </row>
    <row r="25" spans="1:9" ht="29.25" customHeight="1">
      <c r="A25" s="23"/>
      <c r="B25" s="23" t="s">
        <v>177</v>
      </c>
      <c r="C25" s="23"/>
      <c r="D25" s="23" t="s">
        <v>105</v>
      </c>
      <c r="E25" s="23"/>
      <c r="F25" s="23"/>
      <c r="G25" s="23"/>
      <c r="I25" s="27"/>
    </row>
    <row r="26" spans="1:9" ht="29.25" customHeight="1">
      <c r="A26" s="23"/>
      <c r="B26" s="23" t="s">
        <v>178</v>
      </c>
      <c r="C26" s="23"/>
      <c r="D26" s="23" t="s">
        <v>105</v>
      </c>
      <c r="E26" s="23"/>
      <c r="F26" s="23"/>
      <c r="G26" s="23"/>
      <c r="I26" s="27"/>
    </row>
    <row r="27" spans="1:9" ht="29.25" customHeight="1">
      <c r="A27" s="23"/>
      <c r="B27" s="23" t="s">
        <v>174</v>
      </c>
      <c r="C27" s="23"/>
      <c r="D27" s="23" t="s">
        <v>105</v>
      </c>
      <c r="E27" s="23"/>
      <c r="F27" s="23"/>
      <c r="G27" s="23"/>
      <c r="I27" s="27"/>
    </row>
    <row r="28" spans="1:9" ht="29.25" customHeight="1">
      <c r="A28" s="23"/>
      <c r="B28" s="23"/>
      <c r="C28" s="23"/>
      <c r="D28" s="23"/>
      <c r="E28" s="23"/>
      <c r="F28" s="23"/>
      <c r="G28" s="23"/>
      <c r="I28" s="27"/>
    </row>
  </sheetData>
  <mergeCells count="4">
    <mergeCell ref="A3:G3"/>
    <mergeCell ref="A5:G5"/>
    <mergeCell ref="G6:H6"/>
    <mergeCell ref="A1:K1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D26" sqref="D26"/>
    </sheetView>
  </sheetViews>
  <sheetFormatPr defaultRowHeight="14.25"/>
  <cols>
    <col min="1" max="1" width="6.25" customWidth="1"/>
    <col min="2" max="2" width="27.875" customWidth="1"/>
    <col min="3" max="3" width="6.25" customWidth="1"/>
    <col min="4" max="4" width="19.5" customWidth="1"/>
    <col min="5" max="5" width="9.75" customWidth="1"/>
    <col min="6" max="6" width="5.875" customWidth="1"/>
    <col min="7" max="7" width="13.75" customWidth="1"/>
    <col min="8" max="8" width="10" customWidth="1"/>
  </cols>
  <sheetData>
    <row r="1" spans="1:11" ht="20.25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>
      <c r="A3" s="123" t="s">
        <v>145</v>
      </c>
      <c r="B3" s="123"/>
      <c r="C3" s="123"/>
      <c r="D3" s="123"/>
      <c r="E3" s="123"/>
      <c r="F3" s="123"/>
      <c r="G3" s="123"/>
      <c r="H3" s="58"/>
      <c r="I3" s="58"/>
      <c r="J3" s="58"/>
      <c r="K3" s="58"/>
    </row>
    <row r="5" spans="1:11">
      <c r="A5" s="123" t="s">
        <v>147</v>
      </c>
      <c r="B5" s="123"/>
      <c r="C5" s="123"/>
      <c r="D5" s="123"/>
      <c r="E5" s="123"/>
      <c r="F5" s="123"/>
      <c r="G5" s="123"/>
      <c r="H5" s="58"/>
      <c r="I5" s="58"/>
      <c r="J5" s="58"/>
      <c r="K5" s="58"/>
    </row>
    <row r="6" spans="1:11" ht="15" thickBot="1">
      <c r="C6" s="57" t="s">
        <v>146</v>
      </c>
      <c r="E6" s="32"/>
      <c r="G6" s="134" t="s">
        <v>146</v>
      </c>
      <c r="H6" s="134"/>
    </row>
    <row r="7" spans="1:11" ht="36" customHeight="1" thickBot="1">
      <c r="A7" s="50" t="s">
        <v>149</v>
      </c>
      <c r="B7" s="51" t="s">
        <v>97</v>
      </c>
      <c r="C7" s="51" t="s">
        <v>141</v>
      </c>
      <c r="D7" s="51" t="s">
        <v>86</v>
      </c>
      <c r="E7" s="52" t="s">
        <v>72</v>
      </c>
      <c r="F7" s="53" t="s">
        <v>143</v>
      </c>
      <c r="G7" s="54" t="s">
        <v>148</v>
      </c>
      <c r="I7" s="27"/>
    </row>
    <row r="8" spans="1:11" ht="29.25" customHeight="1">
      <c r="A8" s="55"/>
      <c r="B8" s="56" t="s">
        <v>119</v>
      </c>
      <c r="C8" s="55"/>
      <c r="D8" s="55" t="s">
        <v>125</v>
      </c>
      <c r="E8" s="55"/>
      <c r="F8" s="55"/>
      <c r="G8" s="55"/>
      <c r="I8" s="27"/>
    </row>
    <row r="9" spans="1:11" ht="29.25" customHeight="1">
      <c r="A9" s="23"/>
      <c r="B9" s="30" t="s">
        <v>120</v>
      </c>
      <c r="C9" s="23"/>
      <c r="D9" s="23" t="s">
        <v>125</v>
      </c>
      <c r="E9" s="23"/>
      <c r="F9" s="23"/>
      <c r="G9" s="23"/>
      <c r="I9" s="27"/>
    </row>
    <row r="10" spans="1:11" ht="29.25" customHeight="1">
      <c r="A10" s="23"/>
      <c r="B10" s="30" t="s">
        <v>121</v>
      </c>
      <c r="C10" s="23"/>
      <c r="D10" s="23" t="s">
        <v>125</v>
      </c>
      <c r="E10" s="23"/>
      <c r="F10" s="23"/>
      <c r="G10" s="23"/>
      <c r="I10" s="27"/>
    </row>
    <row r="11" spans="1:11" ht="29.25" customHeight="1">
      <c r="A11" s="23"/>
      <c r="B11" s="30" t="s">
        <v>122</v>
      </c>
      <c r="C11" s="23"/>
      <c r="D11" s="23" t="s">
        <v>125</v>
      </c>
      <c r="E11" s="23"/>
      <c r="F11" s="23"/>
      <c r="G11" s="23"/>
      <c r="I11" s="27"/>
    </row>
    <row r="12" spans="1:11" ht="29.25" customHeight="1">
      <c r="A12" s="23"/>
      <c r="B12" s="30" t="s">
        <v>123</v>
      </c>
      <c r="C12" s="23"/>
      <c r="D12" s="23" t="s">
        <v>125</v>
      </c>
      <c r="E12" s="23"/>
      <c r="F12" s="23"/>
      <c r="G12" s="23"/>
      <c r="I12" s="27"/>
    </row>
    <row r="13" spans="1:11" ht="29.25" customHeight="1">
      <c r="A13" s="23"/>
      <c r="B13" s="30" t="s">
        <v>124</v>
      </c>
      <c r="C13" s="23"/>
      <c r="D13" s="23" t="s">
        <v>125</v>
      </c>
      <c r="E13" s="23"/>
      <c r="F13" s="23"/>
      <c r="G13" s="23"/>
      <c r="I13" s="27"/>
    </row>
    <row r="14" spans="1:11" ht="29.25" customHeight="1">
      <c r="A14" s="23"/>
      <c r="B14" s="30" t="s">
        <v>127</v>
      </c>
      <c r="C14" s="23"/>
      <c r="D14" s="23" t="s">
        <v>139</v>
      </c>
      <c r="E14" s="23"/>
      <c r="F14" s="23"/>
      <c r="G14" s="23"/>
      <c r="I14" s="27"/>
    </row>
    <row r="15" spans="1:11" ht="29.25" customHeight="1">
      <c r="A15" s="23"/>
      <c r="B15" s="30" t="s">
        <v>128</v>
      </c>
      <c r="C15" s="23"/>
      <c r="D15" s="23" t="s">
        <v>139</v>
      </c>
      <c r="E15" s="23"/>
      <c r="F15" s="23"/>
      <c r="G15" s="23"/>
      <c r="I15" s="27"/>
    </row>
    <row r="16" spans="1:11" ht="29.25" customHeight="1">
      <c r="A16" s="23"/>
      <c r="B16" s="30" t="s">
        <v>129</v>
      </c>
      <c r="C16" s="23"/>
      <c r="D16" s="23" t="s">
        <v>139</v>
      </c>
      <c r="E16" s="23"/>
      <c r="F16" s="23"/>
      <c r="G16" s="23"/>
      <c r="I16" s="27"/>
    </row>
    <row r="17" spans="1:9" ht="29.25" customHeight="1">
      <c r="A17" s="23"/>
      <c r="B17" s="30" t="s">
        <v>132</v>
      </c>
      <c r="C17" s="23"/>
      <c r="D17" s="23" t="s">
        <v>139</v>
      </c>
      <c r="E17" s="23"/>
      <c r="F17" s="23"/>
      <c r="G17" s="23"/>
      <c r="I17" s="27"/>
    </row>
    <row r="18" spans="1:9" ht="29.25" customHeight="1">
      <c r="A18" s="23"/>
      <c r="B18" s="30" t="s">
        <v>130</v>
      </c>
      <c r="C18" s="23"/>
      <c r="D18" s="23" t="s">
        <v>139</v>
      </c>
      <c r="E18" s="23"/>
      <c r="F18" s="23"/>
      <c r="G18" s="23"/>
      <c r="I18" s="27"/>
    </row>
    <row r="19" spans="1:9" ht="29.25" customHeight="1">
      <c r="A19" s="23"/>
      <c r="B19" s="30" t="s">
        <v>131</v>
      </c>
      <c r="C19" s="23"/>
      <c r="D19" s="23" t="s">
        <v>139</v>
      </c>
      <c r="E19" s="23"/>
      <c r="F19" s="23"/>
      <c r="G19" s="23"/>
      <c r="I19" s="27"/>
    </row>
    <row r="20" spans="1:9" ht="29.25" customHeight="1">
      <c r="A20" s="23"/>
      <c r="B20" s="30" t="s">
        <v>100</v>
      </c>
      <c r="C20" s="23"/>
      <c r="D20" s="23" t="s">
        <v>104</v>
      </c>
      <c r="E20" s="23"/>
      <c r="F20" s="23"/>
      <c r="G20" s="23"/>
      <c r="I20" s="27"/>
    </row>
    <row r="21" spans="1:9" ht="29.25" customHeight="1">
      <c r="A21" s="23"/>
      <c r="B21" s="30" t="s">
        <v>101</v>
      </c>
      <c r="C21" s="23"/>
      <c r="D21" s="23" t="s">
        <v>104</v>
      </c>
      <c r="E21" s="23"/>
      <c r="F21" s="23"/>
      <c r="G21" s="23"/>
      <c r="I21" s="27"/>
    </row>
    <row r="22" spans="1:9" ht="29.25" customHeight="1">
      <c r="A22" s="23"/>
      <c r="B22" s="30" t="s">
        <v>102</v>
      </c>
      <c r="C22" s="23"/>
      <c r="D22" s="23" t="s">
        <v>104</v>
      </c>
      <c r="E22" s="23"/>
      <c r="F22" s="23"/>
      <c r="G22" s="23"/>
      <c r="I22" s="27"/>
    </row>
    <row r="23" spans="1:9" ht="29.25" customHeight="1">
      <c r="A23" s="23"/>
      <c r="B23" s="30" t="s">
        <v>126</v>
      </c>
      <c r="C23" s="23"/>
      <c r="D23" s="23" t="s">
        <v>104</v>
      </c>
      <c r="E23" s="23"/>
      <c r="F23" s="23"/>
      <c r="G23" s="23"/>
      <c r="I23" s="27"/>
    </row>
    <row r="24" spans="1:9" ht="29.25" customHeight="1">
      <c r="A24" s="23"/>
      <c r="B24" s="30" t="s">
        <v>103</v>
      </c>
      <c r="C24" s="23"/>
      <c r="D24" s="23" t="s">
        <v>104</v>
      </c>
      <c r="E24" s="23"/>
      <c r="F24" s="23"/>
      <c r="G24" s="23"/>
      <c r="I24" s="27"/>
    </row>
    <row r="25" spans="1:9" ht="29.25" customHeight="1">
      <c r="A25" s="23"/>
      <c r="B25" s="30" t="s">
        <v>172</v>
      </c>
      <c r="C25" s="23"/>
      <c r="D25" s="23" t="s">
        <v>104</v>
      </c>
      <c r="E25" s="23"/>
      <c r="F25" s="23"/>
      <c r="G25" s="23"/>
      <c r="I25" s="27"/>
    </row>
    <row r="26" spans="1:9" ht="29.25" customHeight="1">
      <c r="A26" s="23"/>
      <c r="B26" s="30"/>
      <c r="C26" s="23"/>
      <c r="D26" s="23"/>
      <c r="E26" s="23"/>
      <c r="F26" s="23"/>
      <c r="G26" s="23"/>
      <c r="I26" s="27"/>
    </row>
    <row r="27" spans="1:9" ht="29.25" customHeight="1">
      <c r="A27" s="23"/>
      <c r="B27" s="30"/>
      <c r="C27" s="23"/>
      <c r="D27" s="23"/>
      <c r="E27" s="23"/>
      <c r="F27" s="23"/>
      <c r="G27" s="23"/>
      <c r="I27" s="27"/>
    </row>
    <row r="28" spans="1:9" ht="29.25" customHeight="1">
      <c r="A28" s="23"/>
      <c r="B28" s="23"/>
      <c r="C28" s="23"/>
      <c r="D28" s="23"/>
      <c r="E28" s="23"/>
      <c r="F28" s="23"/>
      <c r="G28" s="23"/>
      <c r="I28" s="27"/>
    </row>
  </sheetData>
  <mergeCells count="4">
    <mergeCell ref="A1:K1"/>
    <mergeCell ref="A3:G3"/>
    <mergeCell ref="A5:G5"/>
    <mergeCell ref="G6:H6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8"/>
  <sheetViews>
    <sheetView topLeftCell="A5" workbookViewId="0">
      <selection activeCell="B8" sqref="B8:D25"/>
    </sheetView>
  </sheetViews>
  <sheetFormatPr defaultRowHeight="14.25"/>
  <cols>
    <col min="1" max="1" width="6.25" customWidth="1"/>
    <col min="2" max="2" width="27.875" customWidth="1"/>
    <col min="3" max="3" width="6.25" customWidth="1"/>
    <col min="4" max="4" width="19.5" customWidth="1"/>
    <col min="5" max="5" width="9.75" customWidth="1"/>
    <col min="6" max="6" width="5.875" customWidth="1"/>
    <col min="7" max="7" width="13.75" customWidth="1"/>
    <col min="8" max="8" width="10" customWidth="1"/>
  </cols>
  <sheetData>
    <row r="1" spans="1:11" ht="20.25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>
      <c r="A3" s="123" t="s">
        <v>145</v>
      </c>
      <c r="B3" s="123"/>
      <c r="C3" s="123"/>
      <c r="D3" s="123"/>
      <c r="E3" s="123"/>
      <c r="F3" s="123"/>
      <c r="G3" s="123"/>
      <c r="H3" s="58"/>
      <c r="I3" s="58"/>
      <c r="J3" s="58"/>
      <c r="K3" s="58"/>
    </row>
    <row r="5" spans="1:11">
      <c r="A5" s="123" t="s">
        <v>147</v>
      </c>
      <c r="B5" s="123"/>
      <c r="C5" s="123"/>
      <c r="D5" s="123"/>
      <c r="E5" s="123"/>
      <c r="F5" s="123"/>
      <c r="G5" s="123"/>
      <c r="H5" s="58"/>
      <c r="I5" s="58"/>
      <c r="J5" s="58"/>
      <c r="K5" s="58"/>
    </row>
    <row r="6" spans="1:11" ht="15" thickBot="1">
      <c r="C6" s="57" t="s">
        <v>146</v>
      </c>
      <c r="E6" s="32"/>
      <c r="G6" s="134" t="s">
        <v>146</v>
      </c>
      <c r="H6" s="134"/>
    </row>
    <row r="7" spans="1:11" ht="36" customHeight="1" thickBot="1">
      <c r="A7" s="50" t="s">
        <v>149</v>
      </c>
      <c r="B7" s="51" t="s">
        <v>97</v>
      </c>
      <c r="C7" s="51" t="s">
        <v>141</v>
      </c>
      <c r="D7" s="51" t="s">
        <v>86</v>
      </c>
      <c r="E7" s="52" t="s">
        <v>72</v>
      </c>
      <c r="F7" s="53" t="s">
        <v>143</v>
      </c>
      <c r="G7" s="54" t="s">
        <v>148</v>
      </c>
      <c r="I7" s="27"/>
    </row>
    <row r="8" spans="1:11" ht="29.25" customHeight="1">
      <c r="A8" s="55"/>
      <c r="B8" s="56" t="s">
        <v>133</v>
      </c>
      <c r="C8" s="55"/>
      <c r="D8" s="55" t="s">
        <v>88</v>
      </c>
      <c r="E8" s="55"/>
      <c r="F8" s="55"/>
      <c r="G8" s="55"/>
      <c r="I8" s="27"/>
    </row>
    <row r="9" spans="1:11" ht="29.25" customHeight="1">
      <c r="A9" s="23"/>
      <c r="B9" s="30" t="s">
        <v>134</v>
      </c>
      <c r="C9" s="23"/>
      <c r="D9" s="23" t="s">
        <v>88</v>
      </c>
      <c r="E9" s="23"/>
      <c r="F9" s="23"/>
      <c r="G9" s="23"/>
      <c r="I9" s="27"/>
    </row>
    <row r="10" spans="1:11" ht="29.25" customHeight="1">
      <c r="A10" s="23"/>
      <c r="B10" s="30" t="s">
        <v>135</v>
      </c>
      <c r="C10" s="23"/>
      <c r="D10" s="23" t="s">
        <v>88</v>
      </c>
      <c r="E10" s="23"/>
      <c r="F10" s="23"/>
      <c r="G10" s="23"/>
      <c r="I10" s="27"/>
    </row>
    <row r="11" spans="1:11" ht="29.25" customHeight="1">
      <c r="A11" s="23"/>
      <c r="B11" s="30" t="s">
        <v>136</v>
      </c>
      <c r="C11" s="23"/>
      <c r="D11" s="23" t="s">
        <v>88</v>
      </c>
      <c r="E11" s="23"/>
      <c r="F11" s="23"/>
      <c r="G11" s="23"/>
      <c r="I11" s="27"/>
    </row>
    <row r="12" spans="1:11" ht="29.25" customHeight="1">
      <c r="A12" s="23"/>
      <c r="B12" s="30" t="s">
        <v>137</v>
      </c>
      <c r="C12" s="23"/>
      <c r="D12" s="23" t="s">
        <v>88</v>
      </c>
      <c r="E12" s="23"/>
      <c r="F12" s="23"/>
      <c r="G12" s="23"/>
      <c r="I12" s="27"/>
    </row>
    <row r="13" spans="1:11" ht="29.25" customHeight="1">
      <c r="A13" s="23"/>
      <c r="B13" s="30" t="s">
        <v>138</v>
      </c>
      <c r="C13" s="23"/>
      <c r="D13" s="23" t="s">
        <v>88</v>
      </c>
      <c r="E13" s="23"/>
      <c r="F13" s="23"/>
      <c r="G13" s="23"/>
      <c r="I13" s="27"/>
    </row>
    <row r="14" spans="1:11" ht="29.25" customHeight="1">
      <c r="A14" s="23"/>
      <c r="B14" s="30" t="s">
        <v>112</v>
      </c>
      <c r="C14" s="23"/>
      <c r="D14" s="23" t="s">
        <v>118</v>
      </c>
      <c r="E14" s="23"/>
      <c r="F14" s="23"/>
      <c r="G14" s="23"/>
      <c r="I14" s="27"/>
    </row>
    <row r="15" spans="1:11" ht="29.25" customHeight="1">
      <c r="A15" s="23"/>
      <c r="B15" s="30" t="s">
        <v>113</v>
      </c>
      <c r="C15" s="23"/>
      <c r="D15" s="23" t="s">
        <v>118</v>
      </c>
      <c r="E15" s="23"/>
      <c r="F15" s="23"/>
      <c r="G15" s="23"/>
      <c r="I15" s="27"/>
    </row>
    <row r="16" spans="1:11" ht="29.25" customHeight="1">
      <c r="A16" s="23"/>
      <c r="B16" s="30" t="s">
        <v>114</v>
      </c>
      <c r="C16" s="23"/>
      <c r="D16" s="23" t="s">
        <v>118</v>
      </c>
      <c r="E16" s="23"/>
      <c r="F16" s="23"/>
      <c r="G16" s="23"/>
      <c r="I16" s="27"/>
    </row>
    <row r="17" spans="1:9" ht="29.25" customHeight="1">
      <c r="A17" s="23"/>
      <c r="B17" s="30" t="s">
        <v>115</v>
      </c>
      <c r="C17" s="23"/>
      <c r="D17" s="23" t="s">
        <v>118</v>
      </c>
      <c r="E17" s="23"/>
      <c r="F17" s="23"/>
      <c r="G17" s="23"/>
      <c r="I17" s="27"/>
    </row>
    <row r="18" spans="1:9" ht="29.25" customHeight="1">
      <c r="A18" s="23"/>
      <c r="B18" s="30" t="s">
        <v>116</v>
      </c>
      <c r="C18" s="23"/>
      <c r="D18" s="23" t="s">
        <v>118</v>
      </c>
      <c r="E18" s="23"/>
      <c r="F18" s="23"/>
      <c r="G18" s="23"/>
      <c r="I18" s="27"/>
    </row>
    <row r="19" spans="1:9" ht="29.25" customHeight="1">
      <c r="A19" s="23"/>
      <c r="B19" s="30" t="s">
        <v>117</v>
      </c>
      <c r="C19" s="23"/>
      <c r="D19" s="23" t="s">
        <v>118</v>
      </c>
      <c r="E19" s="23"/>
      <c r="F19" s="23"/>
      <c r="G19" s="23"/>
      <c r="I19" s="27"/>
    </row>
    <row r="20" spans="1:9" ht="29.25" customHeight="1">
      <c r="A20" s="23"/>
      <c r="B20" s="30" t="s">
        <v>106</v>
      </c>
      <c r="C20" s="23"/>
      <c r="D20" s="23" t="s">
        <v>111</v>
      </c>
      <c r="E20" s="23"/>
      <c r="F20" s="23"/>
      <c r="G20" s="23"/>
      <c r="I20" s="27"/>
    </row>
    <row r="21" spans="1:9" ht="29.25" customHeight="1">
      <c r="A21" s="23"/>
      <c r="B21" s="30" t="s">
        <v>107</v>
      </c>
      <c r="C21" s="23"/>
      <c r="D21" s="23" t="s">
        <v>111</v>
      </c>
      <c r="E21" s="23"/>
      <c r="F21" s="23"/>
      <c r="G21" s="23"/>
      <c r="I21" s="27"/>
    </row>
    <row r="22" spans="1:9" ht="29.25" customHeight="1">
      <c r="A22" s="23"/>
      <c r="B22" s="30" t="s">
        <v>108</v>
      </c>
      <c r="C22" s="23"/>
      <c r="D22" s="23" t="s">
        <v>111</v>
      </c>
      <c r="E22" s="23"/>
      <c r="F22" s="23"/>
      <c r="G22" s="23"/>
      <c r="I22" s="27"/>
    </row>
    <row r="23" spans="1:9" ht="29.25" customHeight="1">
      <c r="A23" s="23"/>
      <c r="B23" s="30" t="s">
        <v>109</v>
      </c>
      <c r="C23" s="23"/>
      <c r="D23" s="23" t="s">
        <v>111</v>
      </c>
      <c r="E23" s="23"/>
      <c r="F23" s="23"/>
      <c r="G23" s="23"/>
      <c r="I23" s="27"/>
    </row>
    <row r="24" spans="1:9" ht="29.25" customHeight="1">
      <c r="A24" s="23"/>
      <c r="B24" s="30" t="s">
        <v>110</v>
      </c>
      <c r="C24" s="23"/>
      <c r="D24" s="23" t="s">
        <v>111</v>
      </c>
      <c r="E24" s="23"/>
      <c r="F24" s="23"/>
      <c r="G24" s="23"/>
      <c r="I24" s="27"/>
    </row>
    <row r="25" spans="1:9" ht="29.25" customHeight="1">
      <c r="A25" s="23"/>
      <c r="B25" s="30" t="s">
        <v>171</v>
      </c>
      <c r="C25" s="23"/>
      <c r="D25" s="23" t="s">
        <v>111</v>
      </c>
      <c r="E25" s="23"/>
      <c r="F25" s="23"/>
      <c r="G25" s="23"/>
      <c r="I25" s="27"/>
    </row>
    <row r="26" spans="1:9" ht="29.25" customHeight="1">
      <c r="A26" s="23"/>
      <c r="B26" s="30"/>
      <c r="C26" s="23"/>
      <c r="D26" s="23"/>
      <c r="E26" s="23"/>
      <c r="F26" s="23"/>
      <c r="G26" s="23"/>
      <c r="I26" s="27"/>
    </row>
    <row r="27" spans="1:9" ht="29.25" customHeight="1">
      <c r="A27" s="23"/>
      <c r="B27" s="30"/>
      <c r="C27" s="23"/>
      <c r="D27" s="23"/>
      <c r="E27" s="23"/>
      <c r="F27" s="23"/>
      <c r="G27" s="23"/>
      <c r="I27" s="27"/>
    </row>
    <row r="28" spans="1:9" ht="29.25" customHeight="1">
      <c r="A28" s="23"/>
      <c r="B28" s="23"/>
      <c r="C28" s="23"/>
      <c r="D28" s="23"/>
      <c r="E28" s="23"/>
      <c r="F28" s="23"/>
      <c r="G28" s="23"/>
      <c r="I28" s="27"/>
    </row>
  </sheetData>
  <mergeCells count="4">
    <mergeCell ref="A1:K1"/>
    <mergeCell ref="A3:G3"/>
    <mergeCell ref="A5:G5"/>
    <mergeCell ref="G6:H6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8"/>
  <sheetViews>
    <sheetView topLeftCell="A21" workbookViewId="0">
      <selection activeCell="B8" sqref="B8:D25"/>
    </sheetView>
  </sheetViews>
  <sheetFormatPr defaultRowHeight="14.25"/>
  <cols>
    <col min="1" max="1" width="6.25" customWidth="1"/>
    <col min="2" max="2" width="27.875" customWidth="1"/>
    <col min="3" max="3" width="6.25" customWidth="1"/>
    <col min="4" max="4" width="19.5" customWidth="1"/>
    <col min="5" max="5" width="9.75" customWidth="1"/>
    <col min="6" max="6" width="5.875" customWidth="1"/>
    <col min="7" max="7" width="13.75" customWidth="1"/>
    <col min="8" max="8" width="10" customWidth="1"/>
  </cols>
  <sheetData>
    <row r="1" spans="1:11" ht="20.25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>
      <c r="A3" s="123" t="s">
        <v>145</v>
      </c>
      <c r="B3" s="123"/>
      <c r="C3" s="123"/>
      <c r="D3" s="123"/>
      <c r="E3" s="123"/>
      <c r="F3" s="123"/>
      <c r="G3" s="123"/>
      <c r="H3" s="58"/>
      <c r="I3" s="58"/>
      <c r="J3" s="58"/>
      <c r="K3" s="58"/>
    </row>
    <row r="5" spans="1:11">
      <c r="A5" s="123" t="s">
        <v>147</v>
      </c>
      <c r="B5" s="123"/>
      <c r="C5" s="123"/>
      <c r="D5" s="123"/>
      <c r="E5" s="123"/>
      <c r="F5" s="123"/>
      <c r="G5" s="123"/>
      <c r="H5" s="58"/>
      <c r="I5" s="58"/>
      <c r="J5" s="58"/>
      <c r="K5" s="58"/>
    </row>
    <row r="6" spans="1:11" ht="15" thickBot="1">
      <c r="C6" s="57" t="s">
        <v>146</v>
      </c>
      <c r="E6" s="32"/>
      <c r="G6" s="134" t="s">
        <v>146</v>
      </c>
      <c r="H6" s="134"/>
    </row>
    <row r="7" spans="1:11" ht="36" customHeight="1" thickBot="1">
      <c r="A7" s="50" t="s">
        <v>149</v>
      </c>
      <c r="B7" s="51" t="s">
        <v>97</v>
      </c>
      <c r="C7" s="51" t="s">
        <v>141</v>
      </c>
      <c r="D7" s="51" t="s">
        <v>86</v>
      </c>
      <c r="E7" s="52" t="s">
        <v>72</v>
      </c>
      <c r="F7" s="53" t="s">
        <v>143</v>
      </c>
      <c r="G7" s="54" t="s">
        <v>148</v>
      </c>
      <c r="I7" s="27"/>
    </row>
    <row r="8" spans="1:11" ht="29.25" customHeight="1">
      <c r="A8" s="55"/>
      <c r="B8" s="56" t="s">
        <v>158</v>
      </c>
      <c r="C8" s="55"/>
      <c r="D8" s="55" t="s">
        <v>157</v>
      </c>
      <c r="E8" s="55"/>
      <c r="F8" s="55"/>
      <c r="G8" s="55"/>
      <c r="I8" s="27"/>
    </row>
    <row r="9" spans="1:11" ht="29.25" customHeight="1">
      <c r="A9" s="23"/>
      <c r="B9" s="30" t="s">
        <v>159</v>
      </c>
      <c r="C9" s="23"/>
      <c r="D9" s="23" t="s">
        <v>157</v>
      </c>
      <c r="E9" s="23"/>
      <c r="F9" s="23"/>
      <c r="G9" s="23"/>
      <c r="I9" s="27"/>
    </row>
    <row r="10" spans="1:11" ht="29.25" customHeight="1">
      <c r="A10" s="23"/>
      <c r="B10" s="30" t="s">
        <v>160</v>
      </c>
      <c r="C10" s="23"/>
      <c r="D10" s="23" t="s">
        <v>157</v>
      </c>
      <c r="E10" s="23"/>
      <c r="F10" s="23"/>
      <c r="G10" s="23"/>
      <c r="I10" s="27"/>
    </row>
    <row r="11" spans="1:11" ht="29.25" customHeight="1">
      <c r="A11" s="23"/>
      <c r="B11" s="30" t="s">
        <v>161</v>
      </c>
      <c r="C11" s="23"/>
      <c r="D11" s="23" t="s">
        <v>157</v>
      </c>
      <c r="E11" s="23"/>
      <c r="F11" s="23"/>
      <c r="G11" s="23"/>
      <c r="I11" s="27"/>
    </row>
    <row r="12" spans="1:11" ht="29.25" customHeight="1">
      <c r="A12" s="23"/>
      <c r="B12" s="30" t="s">
        <v>162</v>
      </c>
      <c r="C12" s="23"/>
      <c r="D12" s="23" t="s">
        <v>157</v>
      </c>
      <c r="E12" s="23"/>
      <c r="F12" s="23"/>
      <c r="G12" s="23"/>
      <c r="I12" s="27"/>
    </row>
    <row r="13" spans="1:11" ht="29.25" customHeight="1">
      <c r="A13" s="23"/>
      <c r="B13" s="30" t="s">
        <v>163</v>
      </c>
      <c r="C13" s="23"/>
      <c r="D13" s="23" t="s">
        <v>157</v>
      </c>
      <c r="E13" s="23"/>
      <c r="F13" s="23"/>
      <c r="G13" s="23"/>
      <c r="I13" s="27"/>
    </row>
    <row r="14" spans="1:11" ht="29.25" customHeight="1">
      <c r="A14" s="23"/>
      <c r="B14" s="30" t="s">
        <v>165</v>
      </c>
      <c r="C14" s="23"/>
      <c r="D14" s="23" t="s">
        <v>164</v>
      </c>
      <c r="E14" s="23"/>
      <c r="F14" s="23"/>
      <c r="G14" s="23"/>
      <c r="I14" s="27"/>
    </row>
    <row r="15" spans="1:11" ht="29.25" customHeight="1">
      <c r="A15" s="23"/>
      <c r="B15" s="30" t="s">
        <v>166</v>
      </c>
      <c r="C15" s="23"/>
      <c r="D15" s="23" t="s">
        <v>164</v>
      </c>
      <c r="E15" s="23"/>
      <c r="F15" s="23"/>
      <c r="G15" s="23"/>
      <c r="I15" s="27"/>
    </row>
    <row r="16" spans="1:11" ht="29.25" customHeight="1">
      <c r="A16" s="23"/>
      <c r="B16" s="30" t="s">
        <v>167</v>
      </c>
      <c r="C16" s="23"/>
      <c r="D16" s="23" t="s">
        <v>164</v>
      </c>
      <c r="E16" s="23"/>
      <c r="F16" s="23"/>
      <c r="G16" s="23"/>
      <c r="I16" s="27"/>
    </row>
    <row r="17" spans="1:9" ht="29.25" customHeight="1">
      <c r="A17" s="23"/>
      <c r="B17" s="30" t="s">
        <v>168</v>
      </c>
      <c r="C17" s="23"/>
      <c r="D17" s="23" t="s">
        <v>164</v>
      </c>
      <c r="E17" s="23"/>
      <c r="F17" s="23"/>
      <c r="G17" s="23"/>
      <c r="I17" s="27"/>
    </row>
    <row r="18" spans="1:9" ht="29.25" customHeight="1">
      <c r="A18" s="23"/>
      <c r="B18" s="30" t="s">
        <v>169</v>
      </c>
      <c r="C18" s="23"/>
      <c r="D18" s="23" t="s">
        <v>164</v>
      </c>
      <c r="E18" s="23"/>
      <c r="F18" s="23"/>
      <c r="G18" s="23"/>
      <c r="I18" s="27"/>
    </row>
    <row r="19" spans="1:9" ht="29.25" customHeight="1">
      <c r="A19" s="23"/>
      <c r="B19" s="30" t="s">
        <v>170</v>
      </c>
      <c r="C19" s="23"/>
      <c r="D19" s="23" t="s">
        <v>164</v>
      </c>
      <c r="E19" s="23"/>
      <c r="F19" s="23"/>
      <c r="G19" s="23"/>
      <c r="I19" s="27"/>
    </row>
    <row r="20" spans="1:9" ht="29.25" customHeight="1">
      <c r="A20" s="23"/>
      <c r="B20" s="30" t="s">
        <v>180</v>
      </c>
      <c r="C20" s="23"/>
      <c r="D20" s="23" t="s">
        <v>186</v>
      </c>
      <c r="E20" s="23"/>
      <c r="F20" s="23"/>
      <c r="G20" s="23"/>
      <c r="I20" s="27"/>
    </row>
    <row r="21" spans="1:9" ht="29.25" customHeight="1">
      <c r="A21" s="23"/>
      <c r="B21" s="30" t="s">
        <v>181</v>
      </c>
      <c r="C21" s="23"/>
      <c r="D21" s="23" t="s">
        <v>186</v>
      </c>
      <c r="E21" s="23"/>
      <c r="F21" s="23"/>
      <c r="G21" s="23"/>
      <c r="I21" s="27"/>
    </row>
    <row r="22" spans="1:9" ht="29.25" customHeight="1">
      <c r="A22" s="23"/>
      <c r="B22" s="30" t="s">
        <v>182</v>
      </c>
      <c r="C22" s="23"/>
      <c r="D22" s="23" t="s">
        <v>186</v>
      </c>
      <c r="E22" s="23"/>
      <c r="F22" s="23"/>
      <c r="G22" s="23"/>
      <c r="I22" s="27"/>
    </row>
    <row r="23" spans="1:9" ht="29.25" customHeight="1">
      <c r="A23" s="23"/>
      <c r="B23" s="30" t="s">
        <v>183</v>
      </c>
      <c r="C23" s="23"/>
      <c r="D23" s="23" t="s">
        <v>186</v>
      </c>
      <c r="E23" s="23"/>
      <c r="F23" s="23"/>
      <c r="G23" s="23"/>
      <c r="I23" s="27"/>
    </row>
    <row r="24" spans="1:9" ht="29.25" customHeight="1">
      <c r="A24" s="23"/>
      <c r="B24" s="30" t="s">
        <v>184</v>
      </c>
      <c r="C24" s="23"/>
      <c r="D24" s="23" t="s">
        <v>186</v>
      </c>
      <c r="E24" s="23"/>
      <c r="F24" s="23"/>
      <c r="G24" s="23"/>
      <c r="I24" s="27"/>
    </row>
    <row r="25" spans="1:9" ht="29.25" customHeight="1">
      <c r="A25" s="23"/>
      <c r="B25" s="30" t="s">
        <v>185</v>
      </c>
      <c r="C25" s="23"/>
      <c r="D25" s="23" t="s">
        <v>186</v>
      </c>
      <c r="E25" s="23"/>
      <c r="F25" s="23"/>
      <c r="G25" s="23"/>
      <c r="I25" s="27"/>
    </row>
    <row r="26" spans="1:9" ht="29.25" customHeight="1">
      <c r="A26" s="23"/>
      <c r="B26" s="30"/>
      <c r="C26" s="23"/>
      <c r="D26" s="23"/>
      <c r="E26" s="23"/>
      <c r="F26" s="23"/>
      <c r="G26" s="23"/>
      <c r="I26" s="27"/>
    </row>
    <row r="27" spans="1:9" ht="29.25" customHeight="1">
      <c r="A27" s="23"/>
      <c r="B27" s="30"/>
      <c r="C27" s="23"/>
      <c r="D27" s="23"/>
      <c r="E27" s="23"/>
      <c r="F27" s="23"/>
      <c r="G27" s="23"/>
      <c r="I27" s="27"/>
    </row>
    <row r="28" spans="1:9" ht="29.25" customHeight="1">
      <c r="A28" s="23"/>
      <c r="B28" s="23"/>
      <c r="C28" s="23"/>
      <c r="D28" s="23"/>
      <c r="E28" s="23"/>
      <c r="F28" s="23"/>
      <c r="G28" s="23"/>
      <c r="I28" s="27"/>
    </row>
  </sheetData>
  <mergeCells count="4">
    <mergeCell ref="A1:K1"/>
    <mergeCell ref="A3:G3"/>
    <mergeCell ref="A5:G5"/>
    <mergeCell ref="G6:H6"/>
  </mergeCells>
  <pageMargins left="0.25" right="0.25" top="0.75" bottom="0.75" header="0.3" footer="0.3"/>
  <pageSetup paperSize="9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O14" sqref="O14"/>
    </sheetView>
  </sheetViews>
  <sheetFormatPr defaultRowHeight="14.25"/>
  <cols>
    <col min="1" max="1" width="3.375" customWidth="1"/>
    <col min="2" max="2" width="13.875" customWidth="1"/>
    <col min="3" max="3" width="11.75" customWidth="1"/>
    <col min="4" max="4" width="6.12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203</v>
      </c>
      <c r="F1" s="121"/>
      <c r="G1" s="121"/>
      <c r="H1" s="121"/>
      <c r="I1" s="15" t="s">
        <v>83</v>
      </c>
      <c r="J1" s="16">
        <f>(O12)</f>
        <v>1307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204</v>
      </c>
      <c r="C4" t="s">
        <v>205</v>
      </c>
      <c r="D4" s="26">
        <v>2006</v>
      </c>
      <c r="E4">
        <v>9.9700000000000006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3 Tomaszów Lubelski'!Q4)))))))))))))))))))))))))))))))))))))))))))))))))))))))))))))))))</f>
        <v>49</v>
      </c>
      <c r="G4" s="6">
        <v>1.5106481481481481E-3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3 Tomaszów Lubelski'!U4)))))))))))))))))))))))))))))))))))))))))))))))))))))))))))))))))</f>
        <v>55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3 Tomaszów Lubelski'!Y4)))))))))))))))))))))))))))))))))))))))))))))))))))))))))))))))))</f>
        <v>0</v>
      </c>
      <c r="K4">
        <v>3.54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3 Tomaszów Lubelski'!AC4)))))))))))))))))))))))))))))))))))))))))))))))))))))))))))))))))</f>
        <v>38</v>
      </c>
      <c r="M4">
        <v>32.5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3 Tomaszów Lubelski'!AG4)))))))))))))))))))))))))))))))))))))))))))))))))))))))))))))))))</f>
        <v>53</v>
      </c>
      <c r="O4" s="21">
        <f t="shared" ref="O4:O10" si="0">SUM(F4+H4+J4+L4+N4)</f>
        <v>195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3 Tomaszów Lubelski'!R4)))))))))))))))))))))))))))))))))))))))))))))))))))))))))))))))))</f>
        <v>49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49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3 Tomaszów Lubelski'!V4)))))))))))))))))))))))))))))))))))))))))))))))))))))))))))))))))</f>
        <v>55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55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3 Tomaszów Lubelski'!Z4)))))))))))))))))))))))))))))))))))))))))))))))))))))))))))))))))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3 Tomaszów Lubelski'!AD4)))))))))))))))))))))))))))))))))))))))))))))))))))))))))))))))))</f>
        <v>38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38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3 Tomaszów Lubelski'!AH4)))))))))))))))))))))))))))))))))))))))))))))))))))))))))))))))))</f>
        <v>53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53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206</v>
      </c>
      <c r="C5" t="s">
        <v>207</v>
      </c>
      <c r="D5" s="26">
        <v>2006</v>
      </c>
      <c r="E5">
        <v>8.9499999999999993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3 Tomaszów Lubelski'!Q5)))))))))))))))))))))))))))))))))))))))))))))))))))))))))))))))))</f>
        <v>80</v>
      </c>
      <c r="G5" s="6">
        <v>1.4113425925925925E-3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3 Tomaszów Lubelski'!U5)))))))))))))))))))))))))))))))))))))))))))))))))))))))))))))))))</f>
        <v>70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3 Tomaszów Lubelski'!Y5)))))))))))))))))))))))))))))))))))))))))))))))))))))))))))))))))</f>
        <v>0</v>
      </c>
      <c r="K5">
        <v>4.62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3 Tomaszów Lubelski'!AC5)))))))))))))))))))))))))))))))))))))))))))))))))))))))))))))))))</f>
        <v>86</v>
      </c>
      <c r="M5">
        <v>31.5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3 Tomaszów Lubelski'!AG5)))))))))))))))))))))))))))))))))))))))))))))))))))))))))))))))))</f>
        <v>51</v>
      </c>
      <c r="O5" s="21">
        <f t="shared" si="0"/>
        <v>287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3 Tomaszów Lubelski'!R5)))))))))))))))))))))))))))))))))))))))))))))))))))))))))))))))))</f>
        <v>80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70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3 Tomaszów Lubelski'!V5)))))))))))))))))))))))))))))))))))))))))))))))))))))))))))))))))</f>
        <v>70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70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3 Tomaszów Lubelski'!Z5)))))))))))))))))))))))))))))))))))))))))))))))))))))))))))))))))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3 Tomaszów Lubelski'!AD5)))))))))))))))))))))))))))))))))))))))))))))))))))))))))))))))))</f>
        <v>86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70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3 Tomaszów Lubelski'!AH5)))))))))))))))))))))))))))))))))))))))))))))))))))))))))))))))))</f>
        <v>51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51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208</v>
      </c>
      <c r="C6" t="s">
        <v>209</v>
      </c>
      <c r="D6" s="26">
        <v>2006</v>
      </c>
      <c r="E6">
        <v>9.51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3 Tomaszów Lubelski'!Q6)))))))))))))))))))))))))))))))))))))))))))))))))))))))))))))))))</f>
        <v>61</v>
      </c>
      <c r="G6" s="6">
        <v>1.4796296296296296E-3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3 Tomaszów Lubelski'!U6)))))))))))))))))))))))))))))))))))))))))))))))))))))))))))))))))</f>
        <v>59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3 Tomaszów Lubelski'!Y6)))))))))))))))))))))))))))))))))))))))))))))))))))))))))))))))))</f>
        <v>0</v>
      </c>
      <c r="K6">
        <v>3.8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3 Tomaszów Lubelski'!AC6)))))))))))))))))))))))))))))))))))))))))))))))))))))))))))))))))</f>
        <v>47</v>
      </c>
      <c r="M6">
        <v>31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3 Tomaszów Lubelski'!AG6)))))))))))))))))))))))))))))))))))))))))))))))))))))))))))))))))</f>
        <v>49</v>
      </c>
      <c r="O6" s="21">
        <f t="shared" si="0"/>
        <v>216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3 Tomaszów Lubelski'!R6)))))))))))))))))))))))))))))))))))))))))))))))))))))))))))))))))</f>
        <v>61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61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3 Tomaszów Lubelski'!V6)))))))))))))))))))))))))))))))))))))))))))))))))))))))))))))))))</f>
        <v>59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59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3 Tomaszów Lubelski'!Z6)))))))))))))))))))))))))))))))))))))))))))))))))))))))))))))))))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3 Tomaszów Lubelski'!AD6)))))))))))))))))))))))))))))))))))))))))))))))))))))))))))))))))</f>
        <v>47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47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3 Tomaszów Lubelski'!AH6)))))))))))))))))))))))))))))))))))))))))))))))))))))))))))))))))</f>
        <v>49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49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301</v>
      </c>
      <c r="C7" t="s">
        <v>302</v>
      </c>
      <c r="D7" s="26">
        <v>2006</v>
      </c>
      <c r="E7">
        <v>10.23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3 Tomaszów Lubelski'!Q7)))))))))))))))))))))))))))))))))))))))))))))))))))))))))))))))))</f>
        <v>43</v>
      </c>
      <c r="G7" s="6">
        <v>1.5361111111111114E-3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3 Tomaszów Lubelski'!U7)))))))))))))))))))))))))))))))))))))))))))))))))))))))))))))))))</f>
        <v>51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3 Tomaszów Lubelski'!Y7)))))))))))))))))))))))))))))))))))))))))))))))))))))))))))))))))</f>
        <v>0</v>
      </c>
      <c r="K7">
        <v>4.7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3 Tomaszów Lubelski'!AC7)))))))))))))))))))))))))))))))))))))))))))))))))))))))))))))))))</f>
        <v>93</v>
      </c>
      <c r="M7">
        <v>43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3 Tomaszów Lubelski'!AG7)))))))))))))))))))))))))))))))))))))))))))))))))))))))))))))))))</f>
        <v>81</v>
      </c>
      <c r="O7" s="21">
        <f t="shared" si="0"/>
        <v>268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3 Tomaszów Lubelski'!R7)))))))))))))))))))))))))))))))))))))))))))))))))))))))))))))))))</f>
        <v>43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43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3 Tomaszów Lubelski'!V7)))))))))))))))))))))))))))))))))))))))))))))))))))))))))))))))))</f>
        <v>51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51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3 Tomaszów Lubelski'!Z7)))))))))))))))))))))))))))))))))))))))))))))))))))))))))))))))))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3 Tomaszów Lubelski'!AD7)))))))))))))))))))))))))))))))))))))))))))))))))))))))))))))))))</f>
        <v>93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70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3 Tomaszów Lubelski'!AH7)))))))))))))))))))))))))))))))))))))))))))))))))))))))))))))))))</f>
        <v>81</v>
      </c>
      <c r="AH7" s="20" t="str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0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208</v>
      </c>
      <c r="C8" t="s">
        <v>210</v>
      </c>
      <c r="D8" s="26">
        <v>2006</v>
      </c>
      <c r="E8">
        <v>9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3 Tomaszów Lubelski'!Q8)))))))))))))))))))))))))))))))))))))))))))))))))))))))))))))))))</f>
        <v>78</v>
      </c>
      <c r="G8" s="6">
        <v>1.4403935185185186E-3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3 Tomaszów Lubelski'!U8)))))))))))))))))))))))))))))))))))))))))))))))))))))))))))))))))</f>
        <v>66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3 Tomaszów Lubelski'!Y8)))))))))))))))))))))))))))))))))))))))))))))))))))))))))))))))))</f>
        <v>0</v>
      </c>
      <c r="K8">
        <v>4.51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3 Tomaszów Lubelski'!AC8)))))))))))))))))))))))))))))))))))))))))))))))))))))))))))))))))</f>
        <v>79</v>
      </c>
      <c r="M8">
        <v>36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3 Tomaszów Lubelski'!AG8)))))))))))))))))))))))))))))))))))))))))))))))))))))))))))))))))</f>
        <v>62</v>
      </c>
      <c r="O8" s="21">
        <f t="shared" si="0"/>
        <v>285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3 Tomaszów Lubelski'!R8)))))))))))))))))))))))))))))))))))))))))))))))))))))))))))))))))</f>
        <v>78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70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3 Tomaszów Lubelski'!V8)))))))))))))))))))))))))))))))))))))))))))))))))))))))))))))))))</f>
        <v>66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66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3 Tomaszów Lubelski'!Z8)))))))))))))))))))))))))))))))))))))))))))))))))))))))))))))))))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3 Tomaszów Lubelski'!AD8)))))))))))))))))))))))))))))))))))))))))))))))))))))))))))))))))</f>
        <v>79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70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3 Tomaszów Lubelski'!AH8)))))))))))))))))))))))))))))))))))))))))))))))))))))))))))))))))</f>
        <v>62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62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211</v>
      </c>
      <c r="C9" t="s">
        <v>195</v>
      </c>
      <c r="D9" s="26">
        <v>2005</v>
      </c>
      <c r="E9">
        <v>9.57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3 Tomaszów Lubelski'!Q9)))))))))))))))))))))))))))))))))))))))))))))))))))))))))))))))))</f>
        <v>59</v>
      </c>
      <c r="G9" s="6">
        <v>1.5194444444444446E-3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3 Tomaszów Lubelski'!U9)))))))))))))))))))))))))))))))))))))))))))))))))))))))))))))))))</f>
        <v>53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SP3 Tomaszów Lubelski'!Y9)))))))))))))))))))))))))))))))))))))))))))))))))))))))))))))))))</f>
        <v>0</v>
      </c>
      <c r="K9">
        <v>4.13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3 Tomaszów Lubelski'!AC9)))))))))))))))))))))))))))))))))))))))))))))))))))))))))))))))))</f>
        <v>61</v>
      </c>
      <c r="M9">
        <v>42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3 Tomaszów Lubelski'!AG9)))))))))))))))))))))))))))))))))))))))))))))))))))))))))))))))))</f>
        <v>78</v>
      </c>
      <c r="O9" s="21">
        <f t="shared" si="0"/>
        <v>251</v>
      </c>
      <c r="P9" s="18">
        <f>MIN(O4:O9)</f>
        <v>195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3 Tomaszów Lubelski'!R9)))))))))))))))))))))))))))))))))))))))))))))))))))))))))))))))))</f>
        <v>59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59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3 Tomaszów Lubelski'!V9)))))))))))))))))))))))))))))))))))))))))))))))))))))))))))))))))</f>
        <v>53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53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3 Tomaszów Lubelski'!Z9)))))))))))))))))))))))))))))))))))))))))))))))))))))))))))))))))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3 Tomaszów Lubelski'!AD9)))))))))))))))))))))))))))))))))))))))))))))))))))))))))))))))))</f>
        <v>61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61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3 Tomaszów Lubelski'!AH9)))))))))))))))))))))))))))))))))))))))))))))))))))))))))))))))))</f>
        <v>78</v>
      </c>
      <c r="AH9" s="20" t="str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0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3 Tomaszów Lubelski'!Q10)))))))))))))))))))))))))))))))))))))))))))))))))))))))))))))))))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3 Tomaszów Lubelski'!U10)))))))))))))))))))))))))))))))))))))))))))))))))))))))))))))))))</f>
        <v>0</v>
      </c>
      <c r="J10" s="10">
        <f>IF(I10=0,,IF(I10='0'!E$5,'0'!$A$5,IF(I10='0'!E$6,'0'!$A$6,IF(I10='0'!E$7,'0'!$A$7,IF(I10='0'!E$8,'0'!$A$8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'SP3 Tomaszów Lubelski'!Y10)))))))))))))))))))))))))))))))))))))))))))))))))))))))))))))))))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3 Tomaszów Lubelski'!AC10)))))))))))))))))))))))))))))))))))))))))))))))))))))))))))))))))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3 Tomaszów Lubelski'!AG10)))))))))))))))))))))))))))))))))))))))))))))))))))))))))))))))))</f>
        <v>0</v>
      </c>
      <c r="O10" s="21">
        <f t="shared" si="0"/>
        <v>0</v>
      </c>
      <c r="P10" s="18"/>
      <c r="Q10" s="20">
        <f>IF(E10&lt;='0'!B$69,'0'!$A$69,IF(E10&lt;='0'!B$70,'0'!$A$70,IF(E10&lt;='0'!B$71,'0'!$A$71,IF(E10&lt;='0'!B$72,'0'!$A$72,IF(E10&lt;='0'!B$73,'0'!$A$73,IF(E10&lt;='0'!B$74,'0'!$A$74,IF(E10&lt;='0'!B$75,'0'!$A$75,IF(E10&lt;='0'!B$76,'0'!$A$76,IF(E10&lt;='0'!B$77,'0'!$A$77,IF(E10&lt;='0'!B$78,'0'!$A$78,IF(E10&lt;='0'!B$79,'0'!$A$79,IF(E10&lt;='0'!B$80,'0'!$A$80,IF(E10&lt;='0'!B$81,'0'!$A$81,IF(E10&lt;='0'!B$82,'0'!$A$82,IF(E10&lt;='0'!B$83,'0'!$A$83,IF(E10&lt;='0'!B$84,'0'!$A$84,IF(E10&lt;='0'!B$85,'0'!$A$85,IF(E10&lt;='0'!B$86,'0'!$A$86,IF(E10&lt;='0'!B$87,'0'!$A$87,IF(E10&lt;='0'!B$88,'0'!$A$88,IF(E10&lt;='0'!B$89,'0'!$A$89,IF(E10&lt;='0'!B$90,'0'!$A$90,IF(E10&lt;='0'!B$91,'0'!$A$91,IF(E10&lt;='0'!B$92,'0'!$A$92,IF(E10&lt;='0'!B$93,'0'!$A$93,IF(E10&lt;='0'!B$94,'0'!$A$94,IF(E10&lt;='0'!B$95,'0'!$A$95,IF(E10&lt;='0'!B$96,'0'!$A$96,IF(E10&lt;='0'!B$97,'0'!$A$97,IF(E10&lt;='0'!B$98,'0'!$A$98,IF(E10&lt;='0'!B$99,'0'!$A$99,IF(E10&lt;='0'!B$100,'0'!$A$100,IF(E10&lt;='0'!B$101,'0'!$A$101,IF(E10&lt;='0'!B$102,'0'!$A$102,IF(E10&lt;='0'!B$103,'0'!$A$103,IF(E10&lt;='0'!B$104,'0'!$A$104,IF(E10&lt;='0'!B$105,'0'!$A$105,IF(E10&lt;='0'!B$106,'0'!$A$106,IF(E10&lt;='0'!B$107,'0'!$A$108,IF(E10&lt;='0'!B$109,'0'!$A$109,IF(E10&lt;='0'!B$110,'0'!$A$110,IF(E10&lt;='0'!B$111,'0'!$A$111,IF(E10&lt;='0'!B$112,'0'!$A$112,IF(E10&lt;='0'!B$113,'0'!$A$113,IF(E10&lt;='0'!B$114,'0'!$A$114,IF(E10&lt;='0'!B$115,'0'!$A$115,IF(E10&lt;='0'!B$116,'0'!$A$116,IF(E10&lt;='0'!B$117,'0'!$A$117,IF(E10&lt;='0'!B$118,'0'!$A$118,IF(E10&lt;='0'!B$119,'0'!$A$119,IF(E10&lt;='0'!B$120,'0'!$A$120,IF(E10&lt;='0'!B$121,'0'!$A$121,IF(E10&lt;='0'!B$122,'0'!$A$122,IF(E10&lt;='0'!B$123,'0'!$A$123,IF(E10&lt;='0'!B$124,'0'!$A$124,IF(E10&lt;='0'!B$125,'0'!$A$125,IF(E10&lt;='0'!B$126,'0'!$A$126,IF(E10&lt;='0'!B$127,'0'!$A$127,IF(E10&lt;='0'!B$128,'0'!$A$128,IF(E10&lt;='0'!B$129,'0'!$A$129,IF(E10&lt;='0'!B$130,'0'!$A$130,IF(E10&lt;='0'!B$131,'0'!$A$131,IF(E10&lt;='0'!B$132,'0'!$A$132,IF(E10&lt;='0'!B$133,'0'!$A$133,IF(E10&lt;='0'!B$134,'0'!$A$134,'SP3 Tomaszów Lubelski'!R10)))))))))))))))))))))))))))))))))))))))))))))))))))))))))))))))))</f>
        <v>136</v>
      </c>
      <c r="R10" s="20">
        <f>IF(E10&lt;='0'!B$135,'0'!$A$135,IF(E10&lt;='0'!B$136,'0'!$A$136,IF(E10&lt;='0'!B$137,'0'!$A$137,IF(E10&lt;='0'!B$138,'0'!$A$138,IF(E10&lt;='0'!B$139,'0'!$A$139,IF(E10&lt;='0'!B$140,'0'!$A$140,IF(E10&lt;='0'!B$141,'0'!$A$141,IF(E10&lt;='0'!B$142,'0'!$A$142,IF(E10&lt;='0'!B$143,'0'!$A$143,IF(E10&lt;='0'!B$144,'0'!$A$144,IF(E10&lt;='0'!B$145,'0'!$A$145,IF(E10&lt;='0'!B$146,'0'!$A$146,IF(E10&lt;='0'!B$147,'0'!$A$147,IF(E10&lt;='0'!B$148,'0'!$A$148,IF(E10&lt;='0'!B$149,'0'!$A$149,IF(E10&lt;='0'!B$150,'0'!$A$150,IF(E10&lt;='0'!B$151,'0'!$A$151,IF(E10&lt;='0'!B$152,'0'!$A$152,IF(E10&lt;='0'!B$153,'0'!$A$153,IF(E10&lt;='0'!B$154,'0'!$A$154,IF(E10&lt;='0'!B$155,'0'!$A$155,IF(E10&lt;='0'!B$156,'0'!$A$156,IF(E10&lt;='0'!B$157,'0'!$A$157,IF(E10&lt;='0'!B$158,'0'!$A$158,IF(E10&lt;='0'!B$159,'0'!$A$159,IF(E10&lt;='0'!B$160,'0'!$A$160,IF(E10&lt;='0'!B$161,'0'!$A$161,IF(E10&lt;='0'!B$162,'0'!$A$162,IF(E10&lt;='0'!B$163,'0'!$A$163,IF(E10&lt;='0'!B$164,'0'!$A$164,IF(E10&lt;='0'!B$165,'0'!$A$165,IF(E10&lt;='0'!B$166,'0'!$A$166,IF(E10&lt;='0'!B$167,'0'!$A$167,IF(E10&lt;='0'!B$168,'0'!$A$168,IF(E10&lt;='0'!B$169,'0'!$A$169,IF(E10&lt;='0'!B$170,'0'!$A$170,IF(E10&lt;='0'!B$171,'0'!$A$171,IF(E10&lt;='0'!B$172,'0'!$A$172,IF(E10&lt;='0'!B$173,'0'!$A$173,IF(E10&lt;='0'!B$174,'0'!$A$174,IF(E10&lt;='0'!B$175,'0'!$A$175,IF(E10&lt;='0'!B$176,'0'!$A$176,IF(E10&lt;='0'!B$177,'0'!$A$177,IF(E10&lt;='0'!B$178,'0'!$A$178,IF(E10&lt;='0'!B$179,'0'!$A$179,IF(E10&lt;='0'!B$180,'0'!$A$180,IF(E10&lt;='0'!B$181,'0'!$A$181,IF(E10&lt;='0'!B$182,'0'!$A$182,IF(E10&lt;='0'!B$183,'0'!$A$183,IF(E10&lt;='0'!B$184,'0'!$A$184,IF(E10&lt;='0'!B$185,'0'!$A$185,IF(E10&lt;='0'!B$186,'0'!$A$186,IF(E10&lt;='0'!B$187,'0'!$A$187,IF(E10&lt;='0'!B$188,'0'!$A$188,IF(E10&lt;='0'!B$189,'0'!$A$189,IF(E10&lt;='0'!B$190,'0'!$A$190,IF(E10&lt;='0'!B$191,'0'!$A$191,IF(E10&lt;='0'!B$192,'0'!$A$192,IF(E10&lt;='0'!B$193,'0'!$A$193,IF(E10&lt;='0'!B$194,'0'!$A$194,IF(E10&lt;='0'!B$195,'0'!$A$195,IF(E10&lt;='0'!B$196,'0'!$A$196,IF(E10&lt;='0'!B$197,'0'!$A$197,S10)))))))))))))))))))))))))))))))))))))))))))))))))))))))))))))))</f>
        <v>70</v>
      </c>
      <c r="S10" s="20">
        <f>IF(E10&lt;='0'!B$197,'0'!$A$197,IF(E10&lt;='0'!B$198,'0'!$A$198,IF(E10&lt;='0'!B$199,'0'!$A$199,IF(E10&lt;='0'!B$200,'0'!$A$200,IF(E10&lt;='0'!B$201,'0'!$A$201,IF(E10&lt;='0'!B$202,'0'!$A$202,IF(E10&lt;='0'!B$203,'0'!$A$203,IF(E10&lt;='0'!B$204,'0'!$A$204,"0"))))))))</f>
        <v>8</v>
      </c>
      <c r="T10" s="20"/>
      <c r="U10" s="20">
        <f>IF(G10&lt;='0'!D$69,'0'!$A$69,IF(G10&lt;='0'!D$70,'0'!$A$70,IF(G10&lt;='0'!D$71,'0'!$A$71,IF(G10&lt;='0'!D$72,'0'!$A$72,IF(G10&lt;='0'!D$73,'0'!$A$73,IF(G10&lt;='0'!D$74,'0'!$A$74,IF(G10&lt;='0'!D$75,'0'!$A$75,IF(G10&lt;='0'!D$76,'0'!$A$76,IF(G10&lt;='0'!D$77,'0'!$A$77,IF(G10&lt;='0'!D$78,'0'!$A$78,IF(G10&lt;='0'!D$79,'0'!$A$79,IF(G10&lt;='0'!D$80,'0'!$A$80,IF(G10&lt;='0'!D$81,'0'!$A$81,IF(G10&lt;='0'!D$82,'0'!$A$82,IF(G10&lt;='0'!D$83,'0'!$A$83,IF(G10&lt;='0'!D$84,'0'!$A$84,IF(G10&lt;='0'!D$85,'0'!$A$85,IF(G10&lt;='0'!D$86,'0'!$A$86,IF(G10&lt;='0'!D$87,'0'!$A$87,IF(G10&lt;='0'!D$88,'0'!$A$88,IF(G10&lt;='0'!D$89,'0'!$A$89,IF(G10&lt;='0'!D$90,'0'!$A$90,IF(G10&lt;='0'!D$91,'0'!$A$91,IF(G10&lt;='0'!D$92,'0'!$A$92,IF(G10&lt;='0'!D$93,'0'!$A$93,IF(G10&lt;='0'!D$94,'0'!$A$94,IF(G10&lt;='0'!D$95,'0'!$A$95,IF(G10&lt;='0'!D$96,'0'!$A$96,IF(G10&lt;='0'!D$97,'0'!$A$97,IF(G10&lt;='0'!D$98,'0'!$A$98,IF(G10&lt;='0'!D$99,'0'!$A$99,IF(G10&lt;='0'!D$100,'0'!$A$100,IF(G10&lt;='0'!D$101,'0'!$A$101,IF(G10&lt;='0'!D$102,'0'!$A$102,IF(G10&lt;='0'!D$103,'0'!$A$103,IF(G10&lt;='0'!D$104,'0'!$A$104,IF(G10&lt;='0'!D$105,'0'!$A$105,IF(G10&lt;='0'!D$106,'0'!$A$106,IF(G10&lt;='0'!D$107,'0'!$A$108,IF(G10&lt;='0'!D$109,'0'!$A$109,IF(G10&lt;='0'!D$110,'0'!$A$110,IF(G10&lt;='0'!D$111,'0'!$A$111,IF(G10&lt;='0'!D$112,'0'!$A$112,IF(G10&lt;='0'!D$113,'0'!$A$113,IF(G10&lt;='0'!D$114,'0'!$A$114,IF(G10&lt;='0'!D$115,'0'!$A$115,IF(G10&lt;='0'!D$116,'0'!$A$116,IF(G10&lt;='0'!D$117,'0'!$A$117,IF(G10&lt;='0'!D$118,'0'!$A$118,IF(G10&lt;='0'!D$119,'0'!$A$119,IF(G10&lt;='0'!D$120,'0'!$A$120,IF(G10&lt;='0'!D$121,'0'!$A$121,IF(G10&lt;='0'!D$122,'0'!$A$122,IF(G10&lt;='0'!D$123,'0'!$A$123,IF(G10&lt;='0'!D$124,'0'!$A$124,IF(G10&lt;='0'!D$125,'0'!$A$125,IF(G10&lt;='0'!D$126,'0'!$A$126,IF(G10&lt;='0'!D$127,'0'!$A$127,IF(G10&lt;='0'!D$128,'0'!$A$128,IF(G10&lt;='0'!D$129,'0'!$A$129,IF(G10&lt;='0'!D$130,'0'!$A$130,IF(G10&lt;='0'!D$131,'0'!$A$131,IF(G10&lt;='0'!D$132,'0'!$A$132,IF(G10&lt;='0'!D$133,'0'!$A$133,IF(G10&lt;='0'!D$134,'0'!$A$134,'SP3 Tomaszów Lubelski'!V10)))))))))))))))))))))))))))))))))))))))))))))))))))))))))))))))))</f>
        <v>136</v>
      </c>
      <c r="V10" s="20">
        <f>IF(G10&lt;='0'!D$135,'0'!$A$135,IF(G10&lt;='0'!D$136,'0'!$A$136,IF(G10&lt;='0'!D$137,'0'!$A$137,IF(G10&lt;='0'!D$138,'0'!$A$138,IF(G10&lt;='0'!D$139,'0'!$A$139,IF(G10&lt;='0'!D$140,'0'!$A$140,IF(G10&lt;='0'!D$141,'0'!$A$141,IF(G10&lt;='0'!D$142,'0'!$A$142,IF(G10&lt;='0'!D$143,'0'!$A$143,IF(G10&lt;='0'!D$144,'0'!$A$144,IF(G10&lt;='0'!D$145,'0'!$A$145,IF(G10&lt;='0'!D$146,'0'!$A$146,IF(G10&lt;='0'!D$147,'0'!$A$147,IF(G10&lt;='0'!D$148,'0'!$A$148,IF(G10&lt;='0'!D$149,'0'!$A$149,IF(G10&lt;='0'!D$150,'0'!$A$150,IF(G10&lt;='0'!D$151,'0'!$A$151,IF(G10&lt;='0'!D$152,'0'!$A$152,IF(G10&lt;='0'!D$153,'0'!$A$153,IF(G10&lt;='0'!D$154,'0'!$A$154,IF(G10&lt;='0'!D$155,'0'!$A$155,IF(G10&lt;='0'!D$156,'0'!$A$156,IF(G10&lt;='0'!D$157,'0'!$A$157,IF(G10&lt;='0'!D$158,'0'!$A$158,IF(G10&lt;='0'!D$159,'0'!$A$159,IF(G10&lt;='0'!D$160,'0'!$A$160,IF(G10&lt;='0'!D$161,'0'!$A$161,IF(G10&lt;='0'!D$162,'0'!$A$162,IF(G10&lt;='0'!D$163,'0'!$A$163,IF(G10&lt;='0'!D$164,'0'!$A$164,IF(G10&lt;='0'!D$165,'0'!$A$165,IF(G10&lt;='0'!D$166,'0'!$A$166,IF(G10&lt;='0'!D$167,'0'!$A$167,IF(G10&lt;='0'!D$168,'0'!$A$168,IF(G10&lt;='0'!D$169,'0'!$A$169,IF(G10&lt;='0'!D$170,'0'!$A$170,IF(G10&lt;='0'!D$171,'0'!$A$171,IF(G10&lt;='0'!D$172,'0'!$A$172,IF(G10&lt;='0'!D$173,'0'!$A$173,IF(G10&lt;='0'!D$174,'0'!$A$174,IF(G10&lt;='0'!D$175,'0'!$A$175,IF(G10&lt;='0'!D$176,'0'!$A$176,IF(G10&lt;='0'!D$177,'0'!$A$177,IF(G10&lt;='0'!D$178,'0'!$A$178,IF(G10&lt;='0'!D$179,'0'!$A$179,IF(G10&lt;='0'!D$180,'0'!$A$180,IF(G10&lt;='0'!D$181,'0'!$A$181,IF(G10&lt;='0'!D$182,'0'!$A$182,IF(G10&lt;='0'!D$183,'0'!$A$183,IF(G10&lt;='0'!D$184,'0'!$A$184,IF(G10&lt;='0'!D$185,'0'!$A$185,IF(G10&lt;='0'!D$186,'0'!$A$186,IF(G10&lt;='0'!D$187,'0'!$A$187,IF(G10&lt;='0'!D$188,'0'!$A$188,IF(G10&lt;='0'!D$189,'0'!$A$189,IF(G10&lt;='0'!D$190,'0'!$A$190,IF(G10&lt;='0'!D$191,'0'!$A$191,IF(G10&lt;='0'!D$192,'0'!$A$192,IF(G10&lt;='0'!D$193,'0'!$A$193,IF(G10&lt;='0'!D$194,'0'!$A$194,IF(G10&lt;='0'!D$195,'0'!$A$195,IF(G10&lt;='0'!D$196,'0'!$A$196,IF(G10&lt;='0'!D$197,'0'!$A$197,W10)))))))))))))))))))))))))))))))))))))))))))))))))))))))))))))))</f>
        <v>70</v>
      </c>
      <c r="W10" s="20">
        <f>IF(G10&lt;='0'!D$197,'0'!$A$197,IF(G10&lt;='0'!D$198,'0'!$A$198,IF(G10&lt;='0'!D$199,'0'!$A$199,IF(G10&lt;='0'!D$200,'0'!$A$200,IF(G10&lt;='0'!D$201,'0'!$A$201,IF(G10&lt;='0'!D$202,'0'!$A$202,IF(G10&lt;='0'!D$203,'0'!$A$203,IF(G10&lt;='0'!D$204,'0'!$A$204,"0"))))))))</f>
        <v>8</v>
      </c>
      <c r="X10" s="20"/>
      <c r="Y10" s="20">
        <f>IF(I10='0'!E$69,'0'!$A$69,IF(I10='0'!E$70,'0'!$A$70,IF(I10='0'!E$71,'0'!$A$71,IF(I10='0'!E$72,'0'!$A$72,IF(I10='0'!E$73,'0'!$A$73,IF(I10='0'!E$74,'0'!$A$74,IF(I10='0'!E$75,'0'!$A$75,IF(I10='0'!E$76,'0'!$A$76,IF(I10='0'!E$77,'0'!$A$77,IF(I10='0'!E$78,'0'!$A$78,IF(I10='0'!E$79,'0'!$A$79,IF(I10='0'!E$80,'0'!$A$80,IF(I10='0'!E$81,'0'!$A$81,IF(I10='0'!E$82,'0'!$A$82,IF(I10='0'!E$83,'0'!$A$83,IF(I10='0'!E$84,'0'!$A$84,IF(I10='0'!E$85,'0'!$A$85,IF(I10='0'!E$86,'0'!$A$86,IF(I10='0'!E$87,'0'!$A$87,IF(I10='0'!E$88,'0'!$A$88,IF(I10='0'!E$89,'0'!$A$89,IF(I10='0'!E$90,'0'!$A$90,IF(I10='0'!E$91,'0'!$A$91,IF(I10='0'!E$92,'0'!$A$92,IF(I10='0'!E$93,'0'!$A$93,IF(I10='0'!E$94,'0'!$A$94,IF(I10='0'!E$95,'0'!$A$95,IF(I10='0'!E$96,'0'!$A$96,IF(I10='0'!E$97,'0'!$A$97,IF(I10='0'!E$98,'0'!$A$98,IF(I10='0'!E$99,'0'!$A$99,IF(I10='0'!E$100,'0'!$A$100,IF(I10='0'!E$101,'0'!$A$101,IF(I10='0'!E$102,'0'!$A$102,IF(I10='0'!E$103,'0'!$A$103,IF(I10='0'!E$104,'0'!$A$104,IF(I10='0'!E$105,'0'!$A$105,IF(I10='0'!E$106,'0'!$A$106,IF(I10='0'!E$107,'0'!$A$108,IF(I10='0'!E$109,'0'!$A$109,IF(I10='0'!E$110,'0'!$A$110,IF(I10='0'!E$111,'0'!$A$111,IF(I10='0'!E$112,'0'!$A$112,IF(I10='0'!E$113,'0'!$A$113,IF(I10='0'!E$114,'0'!$A$114,IF(I10='0'!E$115,'0'!$A$115,IF(I10='0'!E$116,'0'!$A$116,IF(I10='0'!E$117,'0'!$A$117,IF(I10='0'!E$118,'0'!$A$118,IF(I10='0'!E$119,'0'!$A$119,IF(I10='0'!E$120,'0'!$A$120,IF(I10='0'!E$121,'0'!$A$121,IF(I10='0'!E$122,'0'!$A$122,IF(I10='0'!E$123,'0'!$A$123,IF(I10='0'!E$124,'0'!$A$124,IF(I10='0'!E$125,'0'!$A$125,IF(I10='0'!E$126,'0'!$A$126,IF(I10='0'!E$127,'0'!$A$127,IF(I10='0'!E$128,'0'!$A$128,IF(I10='0'!E$129,'0'!$A$129,IF(I10='0'!E$130,'0'!$A$130,IF(I10='0'!E$131,'0'!$A$131,IF(I10='0'!E$132,'0'!$A$132,IF(I10='0'!E$133,'0'!$A$133,IF(I10='0'!E$134,'0'!$A$134,'SP3 Tomaszów Lubelski'!Z10)))))))))))))))))))))))))))))))))))))))))))))))))))))))))))))))))</f>
        <v>136</v>
      </c>
      <c r="Z10" s="20">
        <f>IF(I10='0'!E$135,'0'!$A$135,IF(I10='0'!E$136,'0'!$A$136,IF(I10='0'!E$137,'0'!$A$137,IF(I10='0'!E$138,'0'!$A$138,IF(I10='0'!E$139,'0'!$A$139,IF(I10='0'!E$140,'0'!$A$140,IF(I10='0'!E$141,'0'!$A$141,IF(I10='0'!E$142,'0'!$A$142,IF(I10='0'!E$143,'0'!$A$143,IF(I10='0'!E$144,'0'!$A$144,IF(I10='0'!E$145,'0'!$A$145,IF(I10='0'!E$146,'0'!$A$146,IF(I10='0'!E$147,'0'!$A$147,IF(I10='0'!E$148,'0'!$A$148,IF(I10='0'!E$149,'0'!$A$149,IF(I10='0'!E$150,'0'!$A$150,IF(I10='0'!E$151,'0'!$A$151,IF(I10='0'!E$152,'0'!$A$152,IF(I10='0'!E$153,'0'!$A$153,IF(I10='0'!E$154,'0'!$A$154,IF(I10='0'!E$155,'0'!$A$155,IF(I10='0'!E$156,'0'!$A$156,IF(I10='0'!E$157,'0'!$A$157,IF(I10='0'!E$158,'0'!$A$158,IF(I10='0'!E$159,'0'!$A$159,IF(I10='0'!E$160,'0'!$A$160,IF(I10='0'!E$161,'0'!$A$161,IF(I10='0'!E$162,'0'!$A$162,IF(I10='0'!E$163,'0'!$A$163,IF(I10='0'!E$164,'0'!$A$164,IF(I10='0'!E$165,'0'!$A$165,IF(I10='0'!E$166,'0'!$A$166,IF(I10='0'!E$167,'0'!$A$167,IF(I10='0'!E$168,'0'!$A$168,IF(I10='0'!E$169,'0'!$A$169,IF(I10='0'!E$170,'0'!$A$170,IF(I10='0'!E$171,'0'!$A$171,IF(I10='0'!E$172,'0'!$A$172,IF(I10='0'!E$173,'0'!$A$173,IF(I10='0'!E$174,'0'!$A$174,IF(I10='0'!E$175,'0'!$A$175,IF(I10='0'!E$176,'0'!$A$176,IF(I10='0'!E$177,'0'!$A$177,IF(I10='0'!E$178,'0'!$A$178,IF(I10='0'!E$179,'0'!$A$179,IF(I10='0'!E$180,'0'!$A$180,IF(I10='0'!E$181,'0'!$A$181,IF(I10='0'!E$182,'0'!$A$182,IF(I10='0'!E$183,'0'!$A$183,IF(I10='0'!E$184,'0'!$A$184,IF(I10='0'!E$185,'0'!$A$185,IF(I10='0'!E$186,'0'!$A$186,IF(I10='0'!E$187,'0'!$A$187,IF(I10='0'!E$188,'0'!$A$188,IF(I10='0'!E$189,'0'!$A$189,IF(I10='0'!E$190,'0'!$A$190,IF(I10='0'!E$191,'0'!$A$191,IF(I10='0'!E$192,'0'!$A$192,IF(I10='0'!E$193,'0'!$A$193,IF(I10='0'!E$194,'0'!$A$194,IF(I10='0'!E$195,'0'!$A$195,IF(I10='0'!E$196,'0'!$A$196,IF(I10='0'!E$197,'0'!$A$197,AA10)))))))))))))))))))))))))))))))))))))))))))))))))))))))))))))))</f>
        <v>70</v>
      </c>
      <c r="AA10" s="20" t="str">
        <f>IF(I10&gt;='0'!E$197,'0'!$A$197,IF(I10&gt;='0'!E$198,'0'!$A$198,IF(I10&gt;='0'!E$199,'0'!$A$199,IF(I10&gt;='0'!E$200,'0'!$A$200,IF(I10&gt;='0'!E$201,'0'!$A$201,IF(I10&gt;='0'!E$202,'0'!$A$202,IF(I10&gt;='0'!E$203,'0'!$A$203,IF(I10&gt;='0'!E$204,'0'!$A$204,"0"))))))))</f>
        <v>0</v>
      </c>
      <c r="AB10" s="20"/>
      <c r="AC10" s="20">
        <f>IF(K10='0'!F$69,'0'!$A$69,IF(K10&gt;='0'!F$70,'0'!$A$70,IF(K10&gt;='0'!F$71,'0'!$A$71,IF(K10&gt;='0'!F$72,'0'!$A$72,IF(K10='0'!F$73,'0'!$A$73,IF(K10&gt;='0'!F$74,'0'!$A$74,IF(K10&gt;='0'!F$75,'0'!$A$75,IF(K10&gt;='0'!F$76,'0'!$A$76,IF(K10='0'!F$77,'0'!$A$77,IF(K10&gt;='0'!F$78,'0'!$A$78,IF(K10&gt;='0'!F$79,'0'!$A$79,IF(K10&gt;='0'!F$80,'0'!$A$80,IF(K10='0'!F$81,'0'!$A$81,IF(K10&gt;='0'!F$82,'0'!$A$82,IF(K10&gt;='0'!F$83,'0'!$A$83,IF(K10&gt;='0'!F$84,'0'!$A$84,IF(K10='0'!F$85,'0'!$A$85,IF(K10&gt;='0'!F$86,'0'!$A$86,IF(K10&gt;='0'!F$87,'0'!$A$87,IF(K10&gt;='0'!F$88,'0'!$A$88,IF(K10='0'!F$89,'0'!$A$89,IF(K10&gt;='0'!F$90,'0'!$A$90,IF(K10&gt;='0'!F$91,'0'!$A$91,IF(K10&gt;='0'!F$92,'0'!$A$92,IF(K10='0'!F$93,'0'!$A$93,IF(K10&gt;='0'!F$94,'0'!$A$94,IF(K10&gt;='0'!F$95,'0'!$A$95,IF(K10&gt;='0'!F$96,'0'!$A$96,IF(K10='0'!F$97,'0'!$A$97,IF(K10&gt;='0'!F$98,'0'!$A$98,IF(K10&gt;='0'!F$99,'0'!$A$99,IF(K10&gt;='0'!F$100,'0'!$A$100,IF(K10&gt;='0'!F$101,'0'!$A$101,IF(K10&gt;='0'!F$102,'0'!$A$102,IF(K10&gt;='0'!F$103,'0'!$A$103,IF(K10&gt;='0'!F$104,'0'!$A$104,IF(K10&gt;='0'!F$105,'0'!$A$105,IF(K10&gt;='0'!F$106,'0'!$A$106,IF(K10&gt;='0'!F$107,'0'!$A$108,IF(K10&gt;='0'!F$109,'0'!$A$109,IF(K10&gt;='0'!F$110,'0'!$A$110,IF(K10&gt;='0'!F$111,'0'!$A$111,IF(K10&gt;='0'!F$112,'0'!$A$112,IF(K10&gt;='0'!F$113,'0'!$A$113,IF(K10&gt;='0'!F$114,'0'!$A$114,IF(K10&gt;='0'!F$115,'0'!$A$115,IF(K10&gt;='0'!F$116,'0'!$A$116,IF(K10&gt;='0'!F$117,'0'!$A$117,IF(K10&gt;='0'!F$118,'0'!$A$118,IF(K10&gt;='0'!F$119,'0'!$A$119,IF(K10&gt;='0'!F$120,'0'!$A$120,IF(K10&gt;='0'!F$121,'0'!$A$121,IF(K10&gt;='0'!F$122,'0'!$A$122,IF(K10&gt;='0'!F$123,'0'!$A$123,IF(K10&gt;='0'!F$124,'0'!$A$124,IF(K10&gt;='0'!F$125,'0'!$A$125,IF(K10&gt;='0'!F$126,'0'!$A$126,IF(K10&gt;='0'!F$127,'0'!$A$127,IF(K10&gt;='0'!F$128,'0'!$A$128,IF(K10&gt;='0'!F$129,'0'!$A$129,IF(K10&gt;='0'!F$130,'0'!$A$130,IF(K10&gt;='0'!F$131,'0'!$A$131,IF(K10&gt;='0'!F$132,'0'!$A$132,IF(K10&gt;='0'!F$133,'0'!$A$133,IF(K10&gt;='0'!F$134,'0'!$A$134,'SP3 Tomaszów Lubelski'!AD10)))))))))))))))))))))))))))))))))))))))))))))))))))))))))))))))))</f>
        <v>136</v>
      </c>
      <c r="AD10" s="20" t="str">
        <f>IF(K10&gt;='0'!F$135,'0'!$A$135,IF(K10&gt;='0'!F$136,'0'!$A$136,IF(K10&gt;='0'!F$137,'0'!$A$137,IF(K10&gt;='0'!F$138,'0'!$A$138,IF(K10&gt;='0'!F$139,'0'!$A$139,IF(K10&gt;='0'!F$140,'0'!$A$140,IF(K10&gt;='0'!F$141,'0'!$A$141,IF(K10&gt;='0'!F$142,'0'!$A$142,IF(K10&gt;='0'!F$143,'0'!$A$143,IF(K10&gt;='0'!F$144,'0'!$A$144,IF(K10&gt;='0'!F$145,'0'!$A$145,IF(K10&gt;='0'!F$146,'0'!$A$146,IF(K10&gt;='0'!F$147,'0'!$A$147,IF(K10&gt;='0'!F$148,'0'!$A$148,IF(K10&gt;='0'!F$149,'0'!$A$149,IF(K10&gt;='0'!F$150,'0'!$A$150,IF(K10&gt;='0'!F$151,'0'!$A$151,IF(K10&gt;='0'!F$152,'0'!$A$152,IF(K10&gt;='0'!F$153,'0'!$A$153,IF(K10&gt;='0'!F$154,'0'!$A$154,IF(K10&gt;='0'!F$155,'0'!$A$155,IF(K10&gt;='0'!F$156,'0'!$A$156,IF(K10&gt;='0'!F$157,'0'!$A$157,IF(K10&gt;='0'!F$158,'0'!$A$158,IF(K10&gt;='0'!F$159,'0'!$A$159,IF(K10&gt;='0'!F$160,'0'!$A$160,IF(K10&gt;='0'!F$161,'0'!$A$161,IF(K10&gt;='0'!F$162,'0'!$A$162,IF(K10&gt;='0'!F$163,'0'!$A$163,IF(K10&gt;='0'!F$164,'0'!$A$164,IF(K10&gt;='0'!F$165,'0'!$A$165,IF(K10&gt;='0'!F$166,'0'!$A$166,IF(K10&gt;='0'!F$167,'0'!$A$167,IF(K10&gt;='0'!F$168,'0'!$A$168,IF(K10&gt;='0'!F$169,'0'!$A$169,IF(K10&gt;='0'!F$170,'0'!$A$170,IF(K10&gt;='0'!F$171,'0'!$A$171,IF(K10&gt;='0'!F$172,'0'!$A$172,IF(K10&gt;='0'!F$173,'0'!$A$173,IF(K10&gt;='0'!F$174,'0'!$A$174,IF(K10&gt;='0'!F$175,'0'!$A$175,IF(K10&gt;='0'!F$176,'0'!$A$176,IF(K10&gt;='0'!F$177,'0'!$A$177,IF(K10&gt;='0'!F$178,'0'!$A$178,IF(K10&gt;='0'!F$179,'0'!$A$179,IF(K10&gt;='0'!F$180,'0'!$A$180,IF(K10&gt;='0'!F$181,'0'!$A$181,IF(K10&gt;='0'!F$182,'0'!$A$182,IF(K10&gt;='0'!F$183,'0'!$A$183,IF(K10&gt;='0'!F$184,'0'!$A$184,IF(K10&gt;='0'!F$185,'0'!$A$185,IF(K10&gt;='0'!F$186,'0'!$A$186,IF(K10&gt;='0'!F$187,'0'!$A$187,IF(K10&gt;='0'!F$188,'0'!$A$188,IF(K10&gt;='0'!F$189,'0'!$A$189,IF(K10&gt;='0'!F$190,'0'!$A$190,IF(K10&gt;='0'!F$191,'0'!$A$191,IF(K10&gt;='0'!F$192,'0'!$A$192,IF(K10&gt;='0'!F$193,'0'!$A$193,IF(K10&gt;='0'!F$194,'0'!$A$194,IF(K10&gt;='0'!F$195,'0'!$A$195,IF(K10&gt;='0'!F$196,'0'!$A$196,IF(K10&gt;='0'!F$197,'0'!$A$197,AE10)))))))))))))))))))))))))))))))))))))))))))))))))))))))))))))))</f>
        <v>0</v>
      </c>
      <c r="AE10" s="20" t="str">
        <f>IF(K10&gt;='0'!F$197,'0'!$A$197,IF(K10&gt;='0'!F$198,'0'!$A$198,IF(K10&gt;='0'!F$199,'0'!$A$199,IF(K10&gt;='0'!F$200,'0'!$A$200,IF(K10&gt;='0'!F$201,'0'!$A$201,IF(K10&gt;='0'!F$202,'0'!$A$202,IF(K10&gt;='0'!F$203,'0'!$A$203,IF(K10&gt;='0'!F$204,'0'!$A$204,"0"))))))))</f>
        <v>0</v>
      </c>
      <c r="AF10" s="18"/>
      <c r="AG10" s="20">
        <f>IF(M10='0'!G$69,'0'!$A$69,IF(M10='0'!G$70,'0'!$A$70,IF(M10='0'!G$71,'0'!$A$71,IF(M10='0'!G$72,'0'!$A$72,IF(M10='0'!G$73,'0'!$A$73,IF(M10='0'!G$74,'0'!$A$74,IF(M10='0'!G$75,'0'!$A$75,IF(M10='0'!G$76,'0'!$A$76,IF(M10='0'!G$77,'0'!$A$77,IF(M10='0'!G$78,'0'!$A$78,IF(M10='0'!G$79,'0'!$A$79,IF(M10='0'!G$80,'0'!$A$80,IF(M10='0'!G$81,'0'!$A$81,IF(M10='0'!G$82,'0'!$A$82,IF(M10='0'!G$83,'0'!$A$83,IF(M10='0'!G$84,'0'!$A$84,IF(M10='0'!G$85,'0'!$A$85,IF(M10='0'!G$86,'0'!$A$86,IF(M10='0'!G$87,'0'!$A$87,IF(M10='0'!G$88,'0'!$A$88,IF(M10='0'!G$89,'0'!$A$89,IF(M10='0'!G$90,'0'!$A$90,IF(M10='0'!G$91,'0'!$A$91,IF(M10='0'!G$92,'0'!$A$92,IF(M10='0'!G$93,'0'!$A$93,IF(M10='0'!G$94,'0'!$A$94,IF(M10='0'!G$95,'0'!$A$95,IF(M10='0'!G$96,'0'!$A$96,IF(M10='0'!G$97,'0'!$A$97,IF(M10='0'!G$98,'0'!$A$98,IF(M10='0'!G$99,'0'!$A$99,IF(M10='0'!G$100,'0'!$A$100,IF(M10='0'!G$101,'0'!$A$101,IF(M10='0'!G$102,'0'!$A$102,IF(M10='0'!G$103,'0'!$A$103,IF(M10='0'!G$104,'0'!$A$104,IF(M10='0'!G$105,'0'!$A$105,IF(M10='0'!G$106,'0'!$A$106,IF(M10='0'!G$107,'0'!$A$108,IF(M10='0'!G$109,'0'!$A$109,IF(M10='0'!G$110,'0'!$A$110,IF(M10='0'!G$111,'0'!$A$111,IF(M10='0'!G$112,'0'!$A$112,IF(M10='0'!G$113,'0'!$A$113,IF(M10='0'!G$114,'0'!$A$114,IF(M10='0'!G$115,'0'!$A$115,IF(M10='0'!G$116,'0'!$A$116,IF(M10='0'!G$117,'0'!$A$117,IF(M10='0'!G$118,'0'!$A$118,IF(M10='0'!G$119,'0'!$A$119,IF(M10='0'!G$120,'0'!$A$120,IF(M10='0'!G$121,'0'!$A$121,IF(M10='0'!G$122,'0'!$A$122,IF(M10='0'!G$123,'0'!$A$123,IF(M10='0'!G$124,'0'!$A$124,IF(M10='0'!G$125,'0'!$A$125,IF(M10='0'!G$126,'0'!$A$126,IF(M10='0'!G$127,'0'!$A$127,IF(M10='0'!G$128,'0'!$A$128,IF(M10='0'!G$129,'0'!$A$129,IF(M10='0'!G$130,'0'!$A$130,IF(M10='0'!G$131,'0'!$A$131,IF(M10='0'!G$132,'0'!$A$132,IF(M10='0'!G$133,'0'!$A$133,IF(M10='0'!G$134,'0'!$A$134,'SP3 Tomaszów Lubelski'!AH10)))))))))))))))))))))))))))))))))))))))))))))))))))))))))))))))))</f>
        <v>136</v>
      </c>
      <c r="AH10" s="20">
        <f>IF(M10='0'!G$135,'0'!$A$135,IF(M10='0'!G$136,'0'!$A$136,IF(M10='0'!G$137,'0'!$A$137,IF(M10='0'!G$138,'0'!$A$138,IF(M10='0'!G$139,'0'!$A$139,IF(M10='0'!G$140,'0'!$A$140,IF(M10='0'!G$141,'0'!$A$141,IF(M10='0'!G$142,'0'!$A$142,IF(M10='0'!G$143,'0'!$A$143,IF(M10='0'!G$144,'0'!$A$144,IF(M10='0'!G$145,'0'!$A$145,IF(M10='0'!G$146,'0'!$A$146,IF(M10='0'!G$147,'0'!$A$147,IF(M10='0'!G$148,'0'!$A$148,IF(M10='0'!G$149,'0'!$A$149,IF(M10='0'!G$150,'0'!$A$150,IF(M10='0'!G$151,'0'!$A$151,IF(M10='0'!G$152,'0'!$A$152,IF(M10='0'!G$153,'0'!$A$153,IF(M10='0'!G$154,'0'!$A$154,IF(M10='0'!G$155,'0'!$A$155,IF(M10='0'!G$156,'0'!$A$156,IF(M10='0'!G$157,'0'!$A$157,IF(M10='0'!G$158,'0'!$A$158,IF(M10='0'!G$159,'0'!$A$159,IF(M10='0'!G$160,'0'!$A$160,IF(M10='0'!G$161,'0'!$A$161,IF(M10='0'!G$162,'0'!$A$162,IF(M10='0'!G$163,'0'!$A$163,IF(M10='0'!G$164,'0'!$A$164,IF(M10='0'!G$165,'0'!$A$165,IF(M10='0'!G$166,'0'!$A$166,IF(M10='0'!G$167,'0'!$A$167,IF(M10='0'!G$168,'0'!$A$168,IF(M10='0'!G$169,'0'!$A$169,IF(M10='0'!G$170,'0'!$A$170,IF(M10='0'!G$171,'0'!$A$171,IF(M10='0'!G$172,'0'!$A$172,IF(M10='0'!G$173,'0'!$A$173,IF(M10='0'!G$174,'0'!$A$174,IF(M10='0'!G$175,'0'!$A$175,IF(M10='0'!G$176,'0'!$A$176,IF(M10='0'!G$177,'0'!$A$177,IF(M10='0'!G$178,'0'!$A$178,IF(M10='0'!G$179,'0'!$A$179,IF(M10='0'!G$180,'0'!$A$180,IF(M10='0'!G$181,'0'!$A$181,IF(M10='0'!G$182,'0'!$A$182,IF(M10='0'!G$183,'0'!$A$183,IF(M10='0'!G$184,'0'!$A$184,IF(M10='0'!G$185,'0'!$A$185,IF(M10='0'!G$186,'0'!$A$186,IF(M10='0'!G$187,'0'!$A$187,IF(M10='0'!G$188,'0'!$A$188,IF(M10='0'!G$189,'0'!$A$189,IF(M10='0'!G$190,'0'!$A$190,IF(M10='0'!G$191,'0'!$A$191,IF(M10='0'!G$192,'0'!$A$192,IF(M10='0'!G$193,'0'!$A$193,IF(M10='0'!G$194,'0'!$A$194,IF(M10='0'!G$195,'0'!$A$195,IF(M10='0'!G$196,'0'!$A$196,IF(M10='0'!G$197,'0'!$A$197,AI10)))))))))))))))))))))))))))))))))))))))))))))))))))))))))))))))</f>
        <v>68</v>
      </c>
      <c r="AI10" s="20">
        <f>IF(M10='0'!G$197,'0'!$A$197,IF(M10='0'!G$198,'0'!$A$198,IF(M10='0'!G$199,'0'!$A$199,IF(M10='0'!G$200,'0'!$A$200,IF(M10='0'!G$201,'0'!$A$201,IF(M10='0'!G$202,'0'!$A$202,IF(M10='0'!G$203,'0'!$A$203,IF(M10&lt;='0'!G$204,'0'!$A$204,"0"))))))))</f>
        <v>1</v>
      </c>
    </row>
    <row r="11" spans="1:35" ht="15">
      <c r="O11" s="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SUM(O4:O9)-P9</f>
        <v>1307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3 Tomaszów Lubelski'!Q53)))))))))))))))))))))))))))))))))))))))))))))))))))))))))))))))))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3 Tomaszów Lubelski'!R53)))))))))))))))))))))))))))))))))))))))))))))))))))))))))))))))))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3 Tomaszów Lubelski'!Q54)))))))))))))))))))))))))))))))))))))))))))))))))))))))))))))))))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3 Tomaszów Lubelski'!R54)))))))))))))))))))))))))))))))))))))))))))))))))))))))))))))))))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3 Tomaszów Lubelski'!Q55)))))))))))))))))))))))))))))))))))))))))))))))))))))))))))))))))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3 Tomaszów Lubelski'!R55)))))))))))))))))))))))))))))))))))))))))))))))))))))))))))))))))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3 Tomaszów Lubelski'!Q56)))))))))))))))))))))))))))))))))))))))))))))))))))))))))))))))))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3 Tomaszów Lubelski'!R56)))))))))))))))))))))))))))))))))))))))))))))))))))))))))))))))))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3 Tomaszów Lubelski'!Q57)))))))))))))))))))))))))))))))))))))))))))))))))))))))))))))))))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3 Tomaszów Lubelski'!R57)))))))))))))))))))))))))))))))))))))))))))))))))))))))))))))))))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3 Tomaszów Lubelski'!Q58)))))))))))))))))))))))))))))))))))))))))))))))))))))))))))))))))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3 Tomaszów Lubelski'!R58)))))))))))))))))))))))))))))))))))))))))))))))))))))))))))))))))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3 Tomaszów Lubelski'!Q59)))))))))))))))))))))))))))))))))))))))))))))))))))))))))))))))))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3 Tomaszów Lubelski'!R59)))))))))))))))))))))))))))))))))))))))))))))))))))))))))))))))))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3 Tomaszów Lubelski'!Q60)))))))))))))))))))))))))))))))))))))))))))))))))))))))))))))))))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3 Tomaszów Lubelski'!R60)))))))))))))))))))))))))))))))))))))))))))))))))))))))))))))))))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9"/>
  <sheetViews>
    <sheetView workbookViewId="0">
      <selection activeCell="J19" sqref="J19"/>
    </sheetView>
  </sheetViews>
  <sheetFormatPr defaultRowHeight="14.25"/>
  <cols>
    <col min="1" max="1" width="3.375" customWidth="1"/>
    <col min="2" max="2" width="12.625" customWidth="1"/>
    <col min="3" max="3" width="9.25" customWidth="1"/>
    <col min="4" max="4" width="8.12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213</v>
      </c>
      <c r="F1" s="121"/>
      <c r="G1" s="121"/>
      <c r="H1" s="121"/>
      <c r="I1" s="15" t="s">
        <v>83</v>
      </c>
      <c r="J1" s="16">
        <f>(O11)</f>
        <v>1092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214</v>
      </c>
      <c r="C4" t="s">
        <v>195</v>
      </c>
      <c r="D4">
        <v>2005</v>
      </c>
      <c r="E4">
        <v>9.5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3 Biała Podlaska'!Q4)))))))))))))))))))))))))))))))))))))))))))))))))))))))))))))))))</f>
        <v>61</v>
      </c>
      <c r="G4" s="6">
        <v>1.4534722222222223E-3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3 Biała Podlaska'!U4)))))))))))))))))))))))))))))))))))))))))))))))))))))))))))))))))</f>
        <v>64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3 Biała Podlaska'!Y4)))))))))))))))))))))))))))))))))))))))))))))))))))))))))))))))))</f>
        <v>0</v>
      </c>
      <c r="K4">
        <v>4.13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3 Biała Podlaska'!AC4)))))))))))))))))))))))))))))))))))))))))))))))))))))))))))))))))</f>
        <v>61</v>
      </c>
      <c r="M4">
        <v>30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3 Biała Podlaska'!AG4)))))))))))))))))))))))))))))))))))))))))))))))))))))))))))))))))</f>
        <v>47</v>
      </c>
      <c r="O4" s="21">
        <f t="shared" ref="O4:O9" si="0">SUM(F4+H4+J4+L4+N4)</f>
        <v>233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3 Biała Podlaska'!R4)))))))))))))))))))))))))))))))))))))))))))))))))))))))))))))))))</f>
        <v>61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61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3 Biała Podlaska'!V4)))))))))))))))))))))))))))))))))))))))))))))))))))))))))))))))))</f>
        <v>64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64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3 Biała Podlaska'!Z4)))))))))))))))))))))))))))))))))))))))))))))))))))))))))))))))))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3 Biała Podlaska'!AD4)))))))))))))))))))))))))))))))))))))))))))))))))))))))))))))))))</f>
        <v>61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61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3 Biała Podlaska'!AH4)))))))))))))))))))))))))))))))))))))))))))))))))))))))))))))))))</f>
        <v>47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47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 s="27">
        <v>2</v>
      </c>
      <c r="B5" t="s">
        <v>215</v>
      </c>
      <c r="C5" t="s">
        <v>216</v>
      </c>
      <c r="D5">
        <v>2005</v>
      </c>
      <c r="E5">
        <v>9.86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3 Biała Podlaska'!Q5)))))))))))))))))))))))))))))))))))))))))))))))))))))))))))))))))</f>
        <v>52</v>
      </c>
      <c r="G5" s="6">
        <v>2.0596064814814813E-3</v>
      </c>
      <c r="H5" s="10" t="str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3 Biała Podlaska'!U5)))))))))))))))))))))))))))))))))))))))))))))))))))))))))))))))))</f>
        <v>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3 Biała Podlaska'!Y5)))))))))))))))))))))))))))))))))))))))))))))))))))))))))))))))))</f>
        <v>0</v>
      </c>
      <c r="K5">
        <v>3.65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3 Biała Podlaska'!AC5)))))))))))))))))))))))))))))))))))))))))))))))))))))))))))))))))</f>
        <v>42</v>
      </c>
      <c r="M5">
        <v>35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3 Biała Podlaska'!AG5)))))))))))))))))))))))))))))))))))))))))))))))))))))))))))))))))</f>
        <v>59</v>
      </c>
      <c r="O5" s="21">
        <f t="shared" si="0"/>
        <v>153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3 Biała Podlaska'!R5)))))))))))))))))))))))))))))))))))))))))))))))))))))))))))))))))</f>
        <v>52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52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 t="str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3 Biała Podlaska'!V5)))))))))))))))))))))))))))))))))))))))))))))))))))))))))))))))))</f>
        <v>0</v>
      </c>
      <c r="V5" s="20" t="str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0</v>
      </c>
      <c r="W5" s="20" t="str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0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3 Biała Podlaska'!Z5)))))))))))))))))))))))))))))))))))))))))))))))))))))))))))))))))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3 Biała Podlaska'!AD5)))))))))))))))))))))))))))))))))))))))))))))))))))))))))))))))))</f>
        <v>42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42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3 Biała Podlaska'!AH5)))))))))))))))))))))))))))))))))))))))))))))))))))))))))))))))))</f>
        <v>59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59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217</v>
      </c>
      <c r="C6" t="s">
        <v>197</v>
      </c>
      <c r="D6">
        <v>2005</v>
      </c>
      <c r="E6">
        <v>9.0399999999999991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3 Biała Podlaska'!Q6)))))))))))))))))))))))))))))))))))))))))))))))))))))))))))))))))</f>
        <v>76</v>
      </c>
      <c r="G6" s="6">
        <v>1.3871527777777779E-3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3 Biała Podlaska'!U6)))))))))))))))))))))))))))))))))))))))))))))))))))))))))))))))))</f>
        <v>75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3 Biała Podlaska'!Y6)))))))))))))))))))))))))))))))))))))))))))))))))))))))))))))))))</f>
        <v>0</v>
      </c>
      <c r="K6">
        <v>3.92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3 Biała Podlaska'!AC6)))))))))))))))))))))))))))))))))))))))))))))))))))))))))))))))))</f>
        <v>51</v>
      </c>
      <c r="M6">
        <v>36.5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3 Biała Podlaska'!AG6)))))))))))))))))))))))))))))))))))))))))))))))))))))))))))))))))</f>
        <v>63</v>
      </c>
      <c r="O6" s="21">
        <f t="shared" si="0"/>
        <v>265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3 Biała Podlaska'!R6)))))))))))))))))))))))))))))))))))))))))))))))))))))))))))))))))</f>
        <v>76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70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3 Biała Podlaska'!V6)))))))))))))))))))))))))))))))))))))))))))))))))))))))))))))))))</f>
        <v>75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70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3 Biała Podlaska'!Z6)))))))))))))))))))))))))))))))))))))))))))))))))))))))))))))))))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3 Biała Podlaska'!AD6)))))))))))))))))))))))))))))))))))))))))))))))))))))))))))))))))</f>
        <v>51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51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3 Biała Podlaska'!AH6)))))))))))))))))))))))))))))))))))))))))))))))))))))))))))))))))</f>
        <v>63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63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 s="27">
        <v>4</v>
      </c>
      <c r="B7" t="s">
        <v>218</v>
      </c>
      <c r="C7" t="s">
        <v>219</v>
      </c>
      <c r="D7">
        <v>2007</v>
      </c>
      <c r="E7">
        <v>9.48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3 Biała Podlaska'!Q7)))))))))))))))))))))))))))))))))))))))))))))))))))))))))))))))))</f>
        <v>61</v>
      </c>
      <c r="G7" s="6">
        <v>1.5516203703703705E-3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3 Biała Podlaska'!U7)))))))))))))))))))))))))))))))))))))))))))))))))))))))))))))))))</f>
        <v>48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3 Biała Podlaska'!Y7)))))))))))))))))))))))))))))))))))))))))))))))))))))))))))))))))</f>
        <v>0</v>
      </c>
      <c r="K7">
        <v>3.77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3 Biała Podlaska'!AC7)))))))))))))))))))))))))))))))))))))))))))))))))))))))))))))))))</f>
        <v>46</v>
      </c>
      <c r="M7">
        <v>28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3 Biała Podlaska'!AG7)))))))))))))))))))))))))))))))))))))))))))))))))))))))))))))))))</f>
        <v>41</v>
      </c>
      <c r="O7" s="21">
        <f t="shared" si="0"/>
        <v>196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3 Biała Podlaska'!R7)))))))))))))))))))))))))))))))))))))))))))))))))))))))))))))))))</f>
        <v>61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61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3 Biała Podlaska'!V7)))))))))))))))))))))))))))))))))))))))))))))))))))))))))))))))))</f>
        <v>48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48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3 Biała Podlaska'!Z7)))))))))))))))))))))))))))))))))))))))))))))))))))))))))))))))))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3 Biała Podlaska'!AD7)))))))))))))))))))))))))))))))))))))))))))))))))))))))))))))))))</f>
        <v>46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46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3 Biała Podlaska'!AH7)))))))))))))))))))))))))))))))))))))))))))))))))))))))))))))))))</f>
        <v>41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41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220</v>
      </c>
      <c r="C8" t="s">
        <v>221</v>
      </c>
      <c r="D8">
        <v>2005</v>
      </c>
      <c r="E8">
        <v>10.199999999999999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3 Biała Podlaska'!Q8)))))))))))))))))))))))))))))))))))))))))))))))))))))))))))))))))</f>
        <v>43</v>
      </c>
      <c r="G8" s="6">
        <v>1.5725694444444444E-3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3 Biała Podlaska'!U8)))))))))))))))))))))))))))))))))))))))))))))))))))))))))))))))))</f>
        <v>45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3 Biała Podlaska'!Y8)))))))))))))))))))))))))))))))))))))))))))))))))))))))))))))))))</f>
        <v>0</v>
      </c>
      <c r="K8">
        <v>3.63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3 Biała Podlaska'!AC8)))))))))))))))))))))))))))))))))))))))))))))))))))))))))))))))))</f>
        <v>41</v>
      </c>
      <c r="M8">
        <v>40.5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3 Biała Podlaska'!AG8)))))))))))))))))))))))))))))))))))))))))))))))))))))))))))))))))</f>
        <v>74</v>
      </c>
      <c r="O8" s="21">
        <f t="shared" si="0"/>
        <v>203</v>
      </c>
      <c r="P8" s="18">
        <f>MIN(O4:O9)</f>
        <v>153</v>
      </c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3 Biała Podlaska'!R8)))))))))))))))))))))))))))))))))))))))))))))))))))))))))))))))))</f>
        <v>43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43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3 Biała Podlaska'!V8)))))))))))))))))))))))))))))))))))))))))))))))))))))))))))))))))</f>
        <v>45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45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3 Biała Podlaska'!Z8)))))))))))))))))))))))))))))))))))))))))))))))))))))))))))))))))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3 Biała Podlaska'!AD8)))))))))))))))))))))))))))))))))))))))))))))))))))))))))))))))))</f>
        <v>41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41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3 Biała Podlaska'!AH8)))))))))))))))))))))))))))))))))))))))))))))))))))))))))))))))))</f>
        <v>74</v>
      </c>
      <c r="AH8" s="20" t="str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0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 s="27">
        <v>6</v>
      </c>
      <c r="B9" t="s">
        <v>222</v>
      </c>
      <c r="C9" t="s">
        <v>223</v>
      </c>
      <c r="D9">
        <v>2006</v>
      </c>
      <c r="E9">
        <v>9.74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3 Biała Podlaska'!Q9)))))))))))))))))))))))))))))))))))))))))))))))))))))))))))))))))</f>
        <v>55</v>
      </c>
      <c r="G9" s="6">
        <v>1.4612268518518518E-3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3 Biała Podlaska'!U9)))))))))))))))))))))))))))))))))))))))))))))))))))))))))))))))))</f>
        <v>62</v>
      </c>
      <c r="J9" s="10">
        <f>IF(I9=0,,IF(I9='0'!E$5,'0'!$A$5,IF(I9='0'!E$6,'0'!$A$6,IF(I9='0'!E$7,'0'!$A$7,IF(I9='0'!E$8,'0'!$A$8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'SP3 Biała Podlaska'!Y9)))))))))))))))))))))))))))))))))))))))))))))))))))))))))))))))))</f>
        <v>0</v>
      </c>
      <c r="K9">
        <v>3.76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3 Biała Podlaska'!AC9)))))))))))))))))))))))))))))))))))))))))))))))))))))))))))))))))</f>
        <v>46</v>
      </c>
      <c r="M9">
        <v>24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3 Biała Podlaska'!AG9)))))))))))))))))))))))))))))))))))))))))))))))))))))))))))))))))</f>
        <v>32</v>
      </c>
      <c r="O9" s="21">
        <f t="shared" si="0"/>
        <v>195</v>
      </c>
      <c r="P9" s="18"/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3 Biała Podlaska'!R9)))))))))))))))))))))))))))))))))))))))))))))))))))))))))))))))))</f>
        <v>55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55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3 Biała Podlaska'!V9)))))))))))))))))))))))))))))))))))))))))))))))))))))))))))))))))</f>
        <v>62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62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3 Biała Podlaska'!Z9)))))))))))))))))))))))))))))))))))))))))))))))))))))))))))))))))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3 Biała Podlaska'!AD9)))))))))))))))))))))))))))))))))))))))))))))))))))))))))))))))))</f>
        <v>46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46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3 Biała Podlaska'!AH9)))))))))))))))))))))))))))))))))))))))))))))))))))))))))))))))))</f>
        <v>32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32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s="27" t="s">
        <v>82</v>
      </c>
      <c r="B10" s="27"/>
      <c r="C10" s="28"/>
      <c r="O10" s="14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8"/>
      <c r="AG10" s="20"/>
      <c r="AH10" s="20"/>
      <c r="AI10" s="20"/>
    </row>
    <row r="11" spans="1:35" ht="15.75" thickBot="1">
      <c r="M11" s="125" t="s">
        <v>81</v>
      </c>
      <c r="N11" s="125"/>
      <c r="O11" s="22">
        <f>SUM(O4:O9)-P8</f>
        <v>1092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G11" s="9"/>
      <c r="AH11" s="9"/>
      <c r="AI11" s="9"/>
    </row>
    <row r="12" spans="1:35" ht="15.75" thickTop="1">
      <c r="O12" s="1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B13" s="9"/>
      <c r="AC13" s="9"/>
      <c r="AD13" s="9"/>
      <c r="AE13" s="9"/>
      <c r="AF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5" ht="15"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52" spans="6:19">
      <c r="F52">
        <f>IF(E52=0,,IF(E52='0'!B$5,'0'!$A$5,IF(E52&lt;='0'!B$6,'0'!$A$6,IF(E52&lt;='0'!B$7,'0'!$A$7,IF(E52&lt;='0'!B$8,'0'!$A$8,IF(E52&lt;='0'!B$9,'0'!$A$9,IF(E52&lt;='0'!B$10,'0'!$A$10,IF(E52&lt;='0'!B$11,'0'!$A$11,IF(E52&lt;='0'!B$12,'0'!$A$12,IF(E52&lt;='0'!B$13,'0'!$A$13,IF(E52&lt;='0'!B$14,'0'!$A$14,IF(E52&lt;='0'!B$15,'0'!$A$15,IF(E52&lt;='0'!B$16,'0'!$A$16,IF(E52&lt;='0'!B$17,'0'!$A$17,IF(E52&lt;='0'!B$18,'0'!$A$18,IF(E52&lt;='0'!B$19,'0'!$A$19,IF(E52&lt;='0'!B$20,'0'!$A$20,IF(E52&lt;='0'!B$21,'0'!$A$21,IF(E52&lt;='0'!B$22,'0'!$A$22,IF(E52&lt;='0'!B$23,'0'!$A$23,IF(E52&lt;='0'!B$24,'0'!$A$24,IF(E52&lt;='0'!B$25,'0'!$A$25,IF(E52&lt;='0'!B$26,'0'!$A$26,IF(E52&lt;='0'!B$27,'0'!$A$27,IF(E52&lt;='0'!B$28,'0'!$A$28,IF(E52&lt;='0'!B$29,'0'!$A$29,IF(E52&lt;='0'!B$30,'0'!$A$30,IF(E52&lt;='0'!B$31,'0'!$A$31,IF(E52&lt;='0'!B$32,'0'!$A$32,IF(E52&lt;='0'!B$33,'0'!$A$33,IF(E52&lt;='0'!B$34,'0'!$A$34,IF(E52&lt;='0'!B$35,'0'!$A$35,IF(E52&lt;='0'!B$36,'0'!$A$36,IF(E52&lt;='0'!B$37,'0'!$A$37,IF(E52&lt;='0'!B$38,'0'!$A$38,IF(E52&lt;='0'!B$39,'0'!$A$39,IF(E52&lt;='0'!B$40,'0'!$A$40,IF(E52&lt;='0'!B$41,'0'!$A$41,IF(E52&lt;='0'!B$42,'0'!$A$42,IF(E52&lt;='0'!B$43,'0'!$A$43,IF(E52&lt;='0'!B$44,'0'!$A$44,IF(E52&lt;='0'!B$45,'0'!$A$45,IF(E52&lt;='0'!B$46,'0'!B$46,IF(E52&lt;='0'!B$47,'0'!$A$47,IF(E52&lt;='0'!B$48,'0'!$A$48,IF(E52&lt;='0'!B$49,'0'!$A$49,IF(E52&lt;='0'!B$50,'0'!$A$50,IF(E52&lt;='0'!B$51,'0'!$A$51,IF(E52&lt;='0'!B$52,'0'!$A$52,IF(E52&lt;='0'!B$53,'0'!$A$53,IF(E52&lt;='0'!B$54,'0'!$A$54,IF(E52&lt;='0'!B$55,'0'!$A$55,IF(E52&lt;='0'!B$56,'0'!$A$56,IF(E52&lt;='0'!B$57,'0'!$A$57,IF(E52&lt;='0'!B$58,'0'!$A$58,IF(E52&lt;='0'!B$59,'0'!$A$59,IF(E52&lt;='0'!B$60,'0'!$A$60,IF(E52&lt;='0'!B$61,'0'!$A$61,IF(E52&lt;='0'!B$62,'0'!$A$62,IF(E52&lt;='0'!B$63,'0'!$A$63,IF(E52&lt;='0'!B$64,'0'!$A$64,IF(E52&lt;='0'!B$65,'0'!$A$65,IF(E52&lt;='0'!B$66,'0'!$A$66,IF(E52&lt;='0'!B$67,'0'!$A$67,IF(E52&lt;='0'!B$68,'0'!$A$68,'SP3 Biała Podlaska'!Q52)))))))))))))))))))))))))))))))))))))))))))))))))))))))))))))))))</f>
        <v>0</v>
      </c>
      <c r="Q52">
        <f>IF(E52&lt;='0'!B$69,'0'!$A$69,IF(E52&lt;='0'!B$70,'0'!$A$70,IF(E52&lt;='0'!B$71,'0'!$A$71,IF(E52&lt;='0'!B$72,'0'!$A$72,IF(E52&lt;='0'!B$73,'0'!$A$73,IF(E52&lt;='0'!B$74,'0'!$A$74,IF(E52&lt;='0'!B$75,'0'!$A$75,IF(E52&lt;='0'!B$76,'0'!$A$76,IF(E52&lt;='0'!B$77,'0'!$A$77,IF(E52&lt;='0'!B$78,'0'!$A$78,IF(E52&lt;='0'!B$79,'0'!$A$79,IF(E52&lt;='0'!B$80,'0'!$A$80,IF(E52&lt;='0'!B$81,'0'!$A$81,IF(E52&lt;='0'!B$82,'0'!$A$82,IF(E52&lt;='0'!B$83,'0'!$A$83,IF(E52&lt;='0'!B$84,'0'!$A$84,IF(E52&lt;='0'!B$85,'0'!$A$85,IF(E52&lt;='0'!B$86,'0'!$A$86,IF(E52&lt;='0'!B$87,'0'!$A$87,IF(E52&lt;='0'!B$88,'0'!$A$88,IF(E52&lt;='0'!B$89,'0'!$A$89,IF(E52&lt;='0'!B$90,'0'!$A$90,IF(E52&lt;='0'!B$91,'0'!$A$91,IF(E52&lt;='0'!B$92,'0'!$A$92,IF(E52&lt;='0'!B$93,'0'!$A$93,IF(E52&lt;='0'!B$94,'0'!$A$94,IF(E52&lt;='0'!B$95,'0'!$A$95,IF(E52&lt;='0'!B$96,'0'!$A$96,IF(E52&lt;='0'!B$97,'0'!$A$97,IF(E52&lt;='0'!B$98,'0'!$A$98,IF(E52&lt;='0'!B$99,'0'!$A$99,IF(E52&lt;='0'!B$100,'0'!$A$100,IF(E52&lt;='0'!B$101,'0'!$A$101,IF(E52&lt;='0'!B$102,'0'!$A$102,IF(E52&lt;='0'!B$103,'0'!$A$103,IF(E52&lt;='0'!B$104,'0'!$A$104,IF(E52&lt;='0'!B$105,'0'!$A$105,IF(E52&lt;='0'!B$106,'0'!$A$106,IF(E52&lt;='0'!B$107,'0'!$A$108,IF(E52&lt;='0'!B$109,'0'!$A$109,IF(E52&lt;='0'!B$110,'0'!$A$110,IF(E52&lt;='0'!B$111,'0'!$A$111,IF(E52&lt;='0'!B$112,'0'!$A$112,IF(E52&lt;='0'!B$113,'0'!$A$113,IF(E52&lt;='0'!B$114,'0'!$A$114,IF(E52&lt;='0'!B$115,'0'!$A$115,IF(E52&lt;='0'!B$116,'0'!$A$116,IF(E52&lt;='0'!B$117,'0'!$A$117,IF(E52&lt;='0'!B$118,'0'!$A$118,IF(E52&lt;='0'!B$119,'0'!$A$119,IF(E52&lt;='0'!B$120,'0'!$A$120,IF(E52&lt;='0'!B$121,'0'!$A$121,IF(E52&lt;='0'!B$122,'0'!$A$122,IF(E52&lt;='0'!B$123,'0'!$A$123,IF(E52&lt;='0'!B$124,'0'!$A$124,IF(E52&lt;='0'!B$125,'0'!$A$125,IF(E52&lt;='0'!B$126,'0'!$A$126,IF(E52&lt;='0'!B$127,'0'!$A$127,IF(E52&lt;='0'!B$128,'0'!$A$128,IF(E52&lt;='0'!B$129,'0'!$A$129,IF(E52&lt;='0'!B$130,'0'!$A$130,IF(E52&lt;='0'!B$131,'0'!$A$131,IF(E52&lt;='0'!B$132,'0'!$A$132,IF(E52&lt;='0'!B$133,'0'!$A$133,IF(E52&lt;='0'!B$134,'0'!$A$134,'SP3 Biała Podlaska'!R52)))))))))))))))))))))))))))))))))))))))))))))))))))))))))))))))))</f>
        <v>136</v>
      </c>
      <c r="R52">
        <f>IF(E52&lt;='0'!B$135,'0'!$A$135,IF(E52&lt;='0'!B$136,'0'!$A$136,IF(E52&lt;='0'!B$137,'0'!$A$137,IF(E52&lt;='0'!B$138,'0'!$A$138,IF(E52&lt;='0'!B$139,'0'!$A$139,IF(E52&lt;='0'!B$140,'0'!$A$140,IF(E52&lt;='0'!B$141,'0'!$A$141,IF(E52&lt;='0'!B$142,'0'!$A$142,IF(E52&lt;='0'!B$143,'0'!$A$143,IF(E52&lt;='0'!B$144,'0'!$A$144,IF(E52&lt;='0'!B$145,'0'!$A$145,IF(E52&lt;='0'!B$146,'0'!$A$146,IF(E52&lt;='0'!B$147,'0'!$A$147,IF(E52&lt;='0'!B$148,'0'!$A$148,IF(E52&lt;='0'!B$149,'0'!$A$149,IF(E52&lt;='0'!B$150,'0'!$A$150,IF(E52&lt;='0'!B$151,'0'!$A$151,IF(E52&lt;='0'!B$152,'0'!$A$152,IF(E52&lt;='0'!B$153,'0'!$A$153,IF(E52&lt;='0'!B$154,'0'!$A$154,IF(E52&lt;='0'!B$155,'0'!$A$155,IF(E52&lt;='0'!B$156,'0'!$A$156,IF(E52&lt;='0'!B$157,'0'!$A$157,IF(E52&lt;='0'!B$158,'0'!$A$158,IF(E52&lt;='0'!B$159,'0'!$A$159,IF(E52&lt;='0'!B$160,'0'!$A$160,IF(E52&lt;='0'!B$161,'0'!$A$161,IF(E52&lt;='0'!B$162,'0'!$A$162,IF(E52&lt;='0'!B$163,'0'!$A$163,IF(E52&lt;='0'!B$164,'0'!$A$164,IF(E52&lt;='0'!B$165,'0'!$A$165,IF(E52&lt;='0'!B$166,'0'!$A$166,IF(E52&lt;='0'!B$167,'0'!$A$167,IF(E52&lt;='0'!B$168,'0'!$A$168,IF(E52&lt;='0'!B$169,'0'!$A$169,IF(E52&lt;='0'!B$170,'0'!$A$170,IF(E52&lt;='0'!B$171,'0'!$A$171,IF(E52&lt;='0'!B$172,'0'!$A$172,IF(E52&lt;='0'!B$173,'0'!$A$173,IF(E52&lt;='0'!B$174,'0'!$A$174,IF(E52&lt;='0'!B$175,'0'!$A$175,IF(E52&lt;='0'!B$176,'0'!$A$176,IF(E52&lt;='0'!B$177,'0'!$A$177,IF(E52&lt;='0'!B$178,'0'!$A$178,IF(E52&lt;='0'!B$179,'0'!$A$179,IF(E52&lt;='0'!B$180,'0'!$A$180,IF(E52&lt;='0'!B$181,'0'!$A$181,IF(E52&lt;='0'!B$182,'0'!$A$182,IF(E52&lt;='0'!B$183,'0'!$A$183,IF(E52&lt;='0'!B$184,'0'!$A$184,IF(E52&lt;='0'!B$185,'0'!$A$185,IF(E52&lt;='0'!B$186,'0'!$A$186,IF(E52&lt;='0'!B$187,'0'!$A$187,IF(E52&lt;='0'!B$188,'0'!$A$188,IF(E52&lt;='0'!B$189,'0'!$A$189,IF(E52&lt;='0'!B$190,'0'!$A$190,IF(E52&lt;='0'!B$191,'0'!$A$191,IF(E52&lt;='0'!B$192,'0'!$A$192,IF(E52&lt;='0'!B$193,'0'!$A$193,IF(E52&lt;='0'!B$194,'0'!$A$194,IF(E52&lt;='0'!B$195,'0'!$A$195,IF(E52&lt;='0'!B$196,'0'!$A$196,IF(E52&lt;='0'!B$197,'0'!$A$197,S52)))))))))))))))))))))))))))))))))))))))))))))))))))))))))))))))</f>
        <v>70</v>
      </c>
      <c r="S52">
        <f>IF(E52&lt;='0'!B$197,'0'!$A$197,IF(E52&lt;='0'!B$198,'0'!$A$198,IF(E52&lt;='0'!B$199,'0'!$A$199,IF(E52&lt;='0'!B$200,'0'!$A$200,IF(E52&lt;='0'!B$201,'0'!$A$201,IF(E52&lt;='0'!B$202,'0'!$A$202,IF(E52&lt;='0'!B$203,'0'!$A$203,IF(E52&lt;='0'!B$204,'0'!$A$204,"0"))))))))</f>
        <v>8</v>
      </c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3 Biała Podlaska'!Q53)))))))))))))))))))))))))))))))))))))))))))))))))))))))))))))))))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3 Biała Podlaska'!R53)))))))))))))))))))))))))))))))))))))))))))))))))))))))))))))))))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3 Biała Podlaska'!Q54)))))))))))))))))))))))))))))))))))))))))))))))))))))))))))))))))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3 Biała Podlaska'!R54)))))))))))))))))))))))))))))))))))))))))))))))))))))))))))))))))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3 Biała Podlaska'!Q55)))))))))))))))))))))))))))))))))))))))))))))))))))))))))))))))))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3 Biała Podlaska'!R55)))))))))))))))))))))))))))))))))))))))))))))))))))))))))))))))))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3 Biała Podlaska'!Q56)))))))))))))))))))))))))))))))))))))))))))))))))))))))))))))))))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3 Biała Podlaska'!R56)))))))))))))))))))))))))))))))))))))))))))))))))))))))))))))))))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3 Biała Podlaska'!Q57)))))))))))))))))))))))))))))))))))))))))))))))))))))))))))))))))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3 Biała Podlaska'!R57)))))))))))))))))))))))))))))))))))))))))))))))))))))))))))))))))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3 Biała Podlaska'!Q58)))))))))))))))))))))))))))))))))))))))))))))))))))))))))))))))))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3 Biała Podlaska'!R58)))))))))))))))))))))))))))))))))))))))))))))))))))))))))))))))))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3 Biała Podlaska'!Q59)))))))))))))))))))))))))))))))))))))))))))))))))))))))))))))))))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3 Biała Podlaska'!R59)))))))))))))))))))))))))))))))))))))))))))))))))))))))))))))))))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1:N11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9"/>
  <sheetViews>
    <sheetView workbookViewId="0">
      <selection activeCell="Q16" sqref="Q16"/>
    </sheetView>
  </sheetViews>
  <sheetFormatPr defaultRowHeight="14.25"/>
  <cols>
    <col min="1" max="1" width="3.375" customWidth="1"/>
    <col min="2" max="2" width="12.5" customWidth="1"/>
    <col min="3" max="3" width="8" customWidth="1"/>
    <col min="4" max="4" width="7.62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118</v>
      </c>
      <c r="F1" s="121"/>
      <c r="G1" s="121"/>
      <c r="H1" s="121"/>
      <c r="I1" s="15" t="s">
        <v>83</v>
      </c>
      <c r="J1" s="16">
        <f>(O11)</f>
        <v>1084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224</v>
      </c>
      <c r="C4" t="s">
        <v>225</v>
      </c>
      <c r="D4">
        <v>2006</v>
      </c>
      <c r="E4">
        <v>9.82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43 Lublin'!Q4)))))))))))))))))))))))))))))))))))))))))))))))))))))))))))))))))</f>
        <v>53</v>
      </c>
      <c r="G4" s="6">
        <v>1.3868055555555554E-3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43 Lublin'!U4)))))))))))))))))))))))))))))))))))))))))))))))))))))))))))))))))</f>
        <v>75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43 Lublin'!Y4)))))))))))))))))))))))))))))))))))))))))))))))))))))))))))))))))</f>
        <v>0</v>
      </c>
      <c r="K4">
        <v>3.51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43 Lublin'!AC4)))))))))))))))))))))))))))))))))))))))))))))))))))))))))))))))))</f>
        <v>37</v>
      </c>
      <c r="M4">
        <v>24.5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43 Lublin'!AG4)))))))))))))))))))))))))))))))))))))))))))))))))))))))))))))))))</f>
        <v>33</v>
      </c>
      <c r="O4" s="21">
        <f t="shared" ref="O4:O9" si="0">SUM(F4+H4+J4+L4+N4)</f>
        <v>198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43 Lublin'!R4)))))))))))))))))))))))))))))))))))))))))))))))))))))))))))))))))</f>
        <v>53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53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43 Lublin'!V4)))))))))))))))))))))))))))))))))))))))))))))))))))))))))))))))))</f>
        <v>75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70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43 Lublin'!Z4)))))))))))))))))))))))))))))))))))))))))))))))))))))))))))))))))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43 Lublin'!AD4)))))))))))))))))))))))))))))))))))))))))))))))))))))))))))))))))</f>
        <v>37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37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43 Lublin'!AH4)))))))))))))))))))))))))))))))))))))))))))))))))))))))))))))))))</f>
        <v>33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33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226</v>
      </c>
      <c r="C5" t="s">
        <v>227</v>
      </c>
      <c r="D5">
        <v>2006</v>
      </c>
      <c r="E5">
        <v>9.7899999999999991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43 Lublin'!Q5)))))))))))))))))))))))))))))))))))))))))))))))))))))))))))))))))</f>
        <v>54</v>
      </c>
      <c r="G5" s="6">
        <v>1.4769675925925924E-3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43 Lublin'!U5)))))))))))))))))))))))))))))))))))))))))))))))))))))))))))))))))</f>
        <v>60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43 Lublin'!Y5)))))))))))))))))))))))))))))))))))))))))))))))))))))))))))))))))</f>
        <v>0</v>
      </c>
      <c r="K5">
        <v>3.87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43 Lublin'!AC5)))))))))))))))))))))))))))))))))))))))))))))))))))))))))))))))))</f>
        <v>49</v>
      </c>
      <c r="M5">
        <v>31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43 Lublin'!AG5)))))))))))))))))))))))))))))))))))))))))))))))))))))))))))))))))</f>
        <v>49</v>
      </c>
      <c r="O5" s="21">
        <f t="shared" si="0"/>
        <v>212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43 Lublin'!R5)))))))))))))))))))))))))))))))))))))))))))))))))))))))))))))))))</f>
        <v>54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54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43 Lublin'!V5)))))))))))))))))))))))))))))))))))))))))))))))))))))))))))))))))</f>
        <v>60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60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43 Lublin'!Z5)))))))))))))))))))))))))))))))))))))))))))))))))))))))))))))))))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43 Lublin'!AD5)))))))))))))))))))))))))))))))))))))))))))))))))))))))))))))))))</f>
        <v>49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49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43 Lublin'!AH5)))))))))))))))))))))))))))))))))))))))))))))))))))))))))))))))))</f>
        <v>49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49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228</v>
      </c>
      <c r="C6" t="s">
        <v>229</v>
      </c>
      <c r="D6">
        <v>2006</v>
      </c>
      <c r="E6">
        <v>9.3000000000000007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43 Lublin'!Q6)))))))))))))))))))))))))))))))))))))))))))))))))))))))))))))))))</f>
        <v>67</v>
      </c>
      <c r="G6" s="6">
        <v>1.4354166666666667E-3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43 Lublin'!U6)))))))))))))))))))))))))))))))))))))))))))))))))))))))))))))))))</f>
        <v>66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43 Lublin'!Y6)))))))))))))))))))))))))))))))))))))))))))))))))))))))))))))))))</f>
        <v>0</v>
      </c>
      <c r="K6">
        <v>3.36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43 Lublin'!AC6)))))))))))))))))))))))))))))))))))))))))))))))))))))))))))))))))</f>
        <v>32</v>
      </c>
      <c r="M6">
        <v>35.5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43 Lublin'!AG6)))))))))))))))))))))))))))))))))))))))))))))))))))))))))))))))))</f>
        <v>61</v>
      </c>
      <c r="O6" s="21">
        <f t="shared" si="0"/>
        <v>226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43 Lublin'!R6)))))))))))))))))))))))))))))))))))))))))))))))))))))))))))))))))</f>
        <v>67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67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43 Lublin'!V6)))))))))))))))))))))))))))))))))))))))))))))))))))))))))))))))))</f>
        <v>66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66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43 Lublin'!Z6)))))))))))))))))))))))))))))))))))))))))))))))))))))))))))))))))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43 Lublin'!AD6)))))))))))))))))))))))))))))))))))))))))))))))))))))))))))))))))</f>
        <v>32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32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43 Lublin'!AH6)))))))))))))))))))))))))))))))))))))))))))))))))))))))))))))))))</f>
        <v>61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61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230</v>
      </c>
      <c r="C7" t="s">
        <v>231</v>
      </c>
      <c r="D7">
        <v>2005</v>
      </c>
      <c r="E7">
        <v>9.52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43 Lublin'!Q7)))))))))))))))))))))))))))))))))))))))))))))))))))))))))))))))))</f>
        <v>60</v>
      </c>
      <c r="G7" s="6">
        <v>1.3613425925925926E-3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43 Lublin'!U7)))))))))))))))))))))))))))))))))))))))))))))))))))))))))))))))))</f>
        <v>79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43 Lublin'!Y7)))))))))))))))))))))))))))))))))))))))))))))))))))))))))))))))))</f>
        <v>0</v>
      </c>
      <c r="K7">
        <v>3.72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43 Lublin'!AC7)))))))))))))))))))))))))))))))))))))))))))))))))))))))))))))))))</f>
        <v>44</v>
      </c>
      <c r="M7">
        <v>27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43 Lublin'!AG7)))))))))))))))))))))))))))))))))))))))))))))))))))))))))))))))))</f>
        <v>39</v>
      </c>
      <c r="O7" s="21">
        <f t="shared" si="0"/>
        <v>222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43 Lublin'!R7)))))))))))))))))))))))))))))))))))))))))))))))))))))))))))))))))</f>
        <v>60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60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43 Lublin'!V7)))))))))))))))))))))))))))))))))))))))))))))))))))))))))))))))))</f>
        <v>79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70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43 Lublin'!Z7)))))))))))))))))))))))))))))))))))))))))))))))))))))))))))))))))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43 Lublin'!AD7)))))))))))))))))))))))))))))))))))))))))))))))))))))))))))))))))</f>
        <v>44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44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43 Lublin'!AH7)))))))))))))))))))))))))))))))))))))))))))))))))))))))))))))))))</f>
        <v>39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39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232</v>
      </c>
      <c r="C8" t="s">
        <v>197</v>
      </c>
      <c r="D8">
        <v>2005</v>
      </c>
      <c r="E8">
        <v>9.76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43 Lublin'!Q8)))))))))))))))))))))))))))))))))))))))))))))))))))))))))))))))))</f>
        <v>54</v>
      </c>
      <c r="G8" s="6">
        <v>1.4385416666666667E-3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43 Lublin'!U8)))))))))))))))))))))))))))))))))))))))))))))))))))))))))))))))))</f>
        <v>66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43 Lublin'!Y8)))))))))))))))))))))))))))))))))))))))))))))))))))))))))))))))))</f>
        <v>0</v>
      </c>
      <c r="K8">
        <v>3.84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43 Lublin'!AC8)))))))))))))))))))))))))))))))))))))))))))))))))))))))))))))))))</f>
        <v>48</v>
      </c>
      <c r="M8">
        <v>34.5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43 Lublin'!AG8)))))))))))))))))))))))))))))))))))))))))))))))))))))))))))))))))</f>
        <v>58</v>
      </c>
      <c r="O8" s="21">
        <f t="shared" si="0"/>
        <v>226</v>
      </c>
      <c r="P8" s="18">
        <f>MIN(O4:O9)</f>
        <v>192</v>
      </c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43 Lublin'!R8)))))))))))))))))))))))))))))))))))))))))))))))))))))))))))))))))</f>
        <v>54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54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43 Lublin'!V8)))))))))))))))))))))))))))))))))))))))))))))))))))))))))))))))))</f>
        <v>66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66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43 Lublin'!Z8)))))))))))))))))))))))))))))))))))))))))))))))))))))))))))))))))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43 Lublin'!AD8)))))))))))))))))))))))))))))))))))))))))))))))))))))))))))))))))</f>
        <v>48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48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43 Lublin'!AH8)))))))))))))))))))))))))))))))))))))))))))))))))))))))))))))))))</f>
        <v>58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58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233</v>
      </c>
      <c r="C9" t="s">
        <v>234</v>
      </c>
      <c r="D9">
        <v>2005</v>
      </c>
      <c r="E9">
        <v>9.92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43 Lublin'!Q9)))))))))))))))))))))))))))))))))))))))))))))))))))))))))))))))))</f>
        <v>50</v>
      </c>
      <c r="G9" s="6">
        <v>1.498726851851852E-3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43 Lublin'!U9)))))))))))))))))))))))))))))))))))))))))))))))))))))))))))))))))</f>
        <v>56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SP43 Lublin'!Y9)))))))))))))))))))))))))))))))))))))))))))))))))))))))))))))))))</f>
        <v>0</v>
      </c>
      <c r="K9">
        <v>3.36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43 Lublin'!AC9)))))))))))))))))))))))))))))))))))))))))))))))))))))))))))))))))</f>
        <v>32</v>
      </c>
      <c r="M9">
        <v>33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43 Lublin'!AG9)))))))))))))))))))))))))))))))))))))))))))))))))))))))))))))))))</f>
        <v>54</v>
      </c>
      <c r="O9" s="21">
        <f t="shared" si="0"/>
        <v>192</v>
      </c>
      <c r="P9" s="18">
        <f>MIN(O6:O9)</f>
        <v>192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43 Lublin'!R9)))))))))))))))))))))))))))))))))))))))))))))))))))))))))))))))))</f>
        <v>50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50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43 Lublin'!V9)))))))))))))))))))))))))))))))))))))))))))))))))))))))))))))))))</f>
        <v>56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56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43 Lublin'!Z9)))))))))))))))))))))))))))))))))))))))))))))))))))))))))))))))))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43 Lublin'!AD9)))))))))))))))))))))))))))))))))))))))))))))))))))))))))))))))))</f>
        <v>32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32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43 Lublin'!AH9)))))))))))))))))))))))))))))))))))))))))))))))))))))))))))))))))</f>
        <v>54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54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B10" s="111"/>
      <c r="C10" s="118"/>
      <c r="D10" s="111"/>
      <c r="E10" s="111"/>
      <c r="F10" s="112"/>
      <c r="G10" s="113"/>
      <c r="H10" s="112"/>
      <c r="I10" s="111"/>
      <c r="J10" s="112"/>
      <c r="K10" s="111"/>
      <c r="L10" s="112"/>
      <c r="M10" s="111"/>
      <c r="N10" s="112"/>
      <c r="O10" s="114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8"/>
      <c r="AG10" s="20"/>
      <c r="AH10" s="20"/>
      <c r="AI10" s="20"/>
    </row>
    <row r="11" spans="1:35" ht="15.75" thickBot="1">
      <c r="M11" s="125" t="s">
        <v>81</v>
      </c>
      <c r="N11" s="125"/>
      <c r="O11" s="22">
        <f>SUM(O4:O9)-P8</f>
        <v>1084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G11" s="9"/>
      <c r="AH11" s="9"/>
      <c r="AI11" s="9"/>
    </row>
    <row r="12" spans="1:35" ht="15.75" thickTop="1">
      <c r="O12" s="1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B13" s="9"/>
      <c r="AC13" s="9"/>
      <c r="AD13" s="9"/>
      <c r="AE13" s="9"/>
      <c r="AF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5" ht="15"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52" spans="6:19">
      <c r="F52">
        <f>IF(E52=0,,IF(E52='0'!B$5,'0'!$A$5,IF(E52&lt;='0'!B$6,'0'!$A$6,IF(E52&lt;='0'!B$7,'0'!$A$7,IF(E52&lt;='0'!B$8,'0'!$A$8,IF(E52&lt;='0'!B$9,'0'!$A$9,IF(E52&lt;='0'!B$10,'0'!$A$10,IF(E52&lt;='0'!B$11,'0'!$A$11,IF(E52&lt;='0'!B$12,'0'!$A$12,IF(E52&lt;='0'!B$13,'0'!$A$13,IF(E52&lt;='0'!B$14,'0'!$A$14,IF(E52&lt;='0'!B$15,'0'!$A$15,IF(E52&lt;='0'!B$16,'0'!$A$16,IF(E52&lt;='0'!B$17,'0'!$A$17,IF(E52&lt;='0'!B$18,'0'!$A$18,IF(E52&lt;='0'!B$19,'0'!$A$19,IF(E52&lt;='0'!B$20,'0'!$A$20,IF(E52&lt;='0'!B$21,'0'!$A$21,IF(E52&lt;='0'!B$22,'0'!$A$22,IF(E52&lt;='0'!B$23,'0'!$A$23,IF(E52&lt;='0'!B$24,'0'!$A$24,IF(E52&lt;='0'!B$25,'0'!$A$25,IF(E52&lt;='0'!B$26,'0'!$A$26,IF(E52&lt;='0'!B$27,'0'!$A$27,IF(E52&lt;='0'!B$28,'0'!$A$28,IF(E52&lt;='0'!B$29,'0'!$A$29,IF(E52&lt;='0'!B$30,'0'!$A$30,IF(E52&lt;='0'!B$31,'0'!$A$31,IF(E52&lt;='0'!B$32,'0'!$A$32,IF(E52&lt;='0'!B$33,'0'!$A$33,IF(E52&lt;='0'!B$34,'0'!$A$34,IF(E52&lt;='0'!B$35,'0'!$A$35,IF(E52&lt;='0'!B$36,'0'!$A$36,IF(E52&lt;='0'!B$37,'0'!$A$37,IF(E52&lt;='0'!B$38,'0'!$A$38,IF(E52&lt;='0'!B$39,'0'!$A$39,IF(E52&lt;='0'!B$40,'0'!$A$40,IF(E52&lt;='0'!B$41,'0'!$A$41,IF(E52&lt;='0'!B$42,'0'!$A$42,IF(E52&lt;='0'!B$43,'0'!$A$43,IF(E52&lt;='0'!B$44,'0'!$A$44,IF(E52&lt;='0'!B$45,'0'!$A$45,IF(E52&lt;='0'!B$46,'0'!B$46,IF(E52&lt;='0'!B$47,'0'!$A$47,IF(E52&lt;='0'!B$48,'0'!$A$48,IF(E52&lt;='0'!B$49,'0'!$A$49,IF(E52&lt;='0'!B$50,'0'!$A$50,IF(E52&lt;='0'!B$51,'0'!$A$51,IF(E52&lt;='0'!B$52,'0'!$A$52,IF(E52&lt;='0'!B$53,'0'!$A$53,IF(E52&lt;='0'!B$54,'0'!$A$54,IF(E52&lt;='0'!B$55,'0'!$A$55,IF(E52&lt;='0'!B$56,'0'!$A$56,IF(E52&lt;='0'!B$57,'0'!$A$57,IF(E52&lt;='0'!B$58,'0'!$A$58,IF(E52&lt;='0'!B$59,'0'!$A$59,IF(E52&lt;='0'!B$60,'0'!$A$60,IF(E52&lt;='0'!B$61,'0'!$A$61,IF(E52&lt;='0'!B$62,'0'!$A$62,IF(E52&lt;='0'!B$63,'0'!$A$63,IF(E52&lt;='0'!B$64,'0'!$A$64,IF(E52&lt;='0'!B$65,'0'!$A$65,IF(E52&lt;='0'!B$66,'0'!$A$66,IF(E52&lt;='0'!B$67,'0'!$A$67,IF(E52&lt;='0'!B$68,'0'!$A$68,'SP43 Lublin'!Q52)))))))))))))))))))))))))))))))))))))))))))))))))))))))))))))))))</f>
        <v>0</v>
      </c>
      <c r="Q52">
        <f>IF(E52&lt;='0'!B$69,'0'!$A$69,IF(E52&lt;='0'!B$70,'0'!$A$70,IF(E52&lt;='0'!B$71,'0'!$A$71,IF(E52&lt;='0'!B$72,'0'!$A$72,IF(E52&lt;='0'!B$73,'0'!$A$73,IF(E52&lt;='0'!B$74,'0'!$A$74,IF(E52&lt;='0'!B$75,'0'!$A$75,IF(E52&lt;='0'!B$76,'0'!$A$76,IF(E52&lt;='0'!B$77,'0'!$A$77,IF(E52&lt;='0'!B$78,'0'!$A$78,IF(E52&lt;='0'!B$79,'0'!$A$79,IF(E52&lt;='0'!B$80,'0'!$A$80,IF(E52&lt;='0'!B$81,'0'!$A$81,IF(E52&lt;='0'!B$82,'0'!$A$82,IF(E52&lt;='0'!B$83,'0'!$A$83,IF(E52&lt;='0'!B$84,'0'!$A$84,IF(E52&lt;='0'!B$85,'0'!$A$85,IF(E52&lt;='0'!B$86,'0'!$A$86,IF(E52&lt;='0'!B$87,'0'!$A$87,IF(E52&lt;='0'!B$88,'0'!$A$88,IF(E52&lt;='0'!B$89,'0'!$A$89,IF(E52&lt;='0'!B$90,'0'!$A$90,IF(E52&lt;='0'!B$91,'0'!$A$91,IF(E52&lt;='0'!B$92,'0'!$A$92,IF(E52&lt;='0'!B$93,'0'!$A$93,IF(E52&lt;='0'!B$94,'0'!$A$94,IF(E52&lt;='0'!B$95,'0'!$A$95,IF(E52&lt;='0'!B$96,'0'!$A$96,IF(E52&lt;='0'!B$97,'0'!$A$97,IF(E52&lt;='0'!B$98,'0'!$A$98,IF(E52&lt;='0'!B$99,'0'!$A$99,IF(E52&lt;='0'!B$100,'0'!$A$100,IF(E52&lt;='0'!B$101,'0'!$A$101,IF(E52&lt;='0'!B$102,'0'!$A$102,IF(E52&lt;='0'!B$103,'0'!$A$103,IF(E52&lt;='0'!B$104,'0'!$A$104,IF(E52&lt;='0'!B$105,'0'!$A$105,IF(E52&lt;='0'!B$106,'0'!$A$106,IF(E52&lt;='0'!B$107,'0'!$A$108,IF(E52&lt;='0'!B$109,'0'!$A$109,IF(E52&lt;='0'!B$110,'0'!$A$110,IF(E52&lt;='0'!B$111,'0'!$A$111,IF(E52&lt;='0'!B$112,'0'!$A$112,IF(E52&lt;='0'!B$113,'0'!$A$113,IF(E52&lt;='0'!B$114,'0'!$A$114,IF(E52&lt;='0'!B$115,'0'!$A$115,IF(E52&lt;='0'!B$116,'0'!$A$116,IF(E52&lt;='0'!B$117,'0'!$A$117,IF(E52&lt;='0'!B$118,'0'!$A$118,IF(E52&lt;='0'!B$119,'0'!$A$119,IF(E52&lt;='0'!B$120,'0'!$A$120,IF(E52&lt;='0'!B$121,'0'!$A$121,IF(E52&lt;='0'!B$122,'0'!$A$122,IF(E52&lt;='0'!B$123,'0'!$A$123,IF(E52&lt;='0'!B$124,'0'!$A$124,IF(E52&lt;='0'!B$125,'0'!$A$125,IF(E52&lt;='0'!B$126,'0'!$A$126,IF(E52&lt;='0'!B$127,'0'!$A$127,IF(E52&lt;='0'!B$128,'0'!$A$128,IF(E52&lt;='0'!B$129,'0'!$A$129,IF(E52&lt;='0'!B$130,'0'!$A$130,IF(E52&lt;='0'!B$131,'0'!$A$131,IF(E52&lt;='0'!B$132,'0'!$A$132,IF(E52&lt;='0'!B$133,'0'!$A$133,IF(E52&lt;='0'!B$134,'0'!$A$134,'SP43 Lublin'!R52)))))))))))))))))))))))))))))))))))))))))))))))))))))))))))))))))</f>
        <v>136</v>
      </c>
      <c r="R52">
        <f>IF(E52&lt;='0'!B$135,'0'!$A$135,IF(E52&lt;='0'!B$136,'0'!$A$136,IF(E52&lt;='0'!B$137,'0'!$A$137,IF(E52&lt;='0'!B$138,'0'!$A$138,IF(E52&lt;='0'!B$139,'0'!$A$139,IF(E52&lt;='0'!B$140,'0'!$A$140,IF(E52&lt;='0'!B$141,'0'!$A$141,IF(E52&lt;='0'!B$142,'0'!$A$142,IF(E52&lt;='0'!B$143,'0'!$A$143,IF(E52&lt;='0'!B$144,'0'!$A$144,IF(E52&lt;='0'!B$145,'0'!$A$145,IF(E52&lt;='0'!B$146,'0'!$A$146,IF(E52&lt;='0'!B$147,'0'!$A$147,IF(E52&lt;='0'!B$148,'0'!$A$148,IF(E52&lt;='0'!B$149,'0'!$A$149,IF(E52&lt;='0'!B$150,'0'!$A$150,IF(E52&lt;='0'!B$151,'0'!$A$151,IF(E52&lt;='0'!B$152,'0'!$A$152,IF(E52&lt;='0'!B$153,'0'!$A$153,IF(E52&lt;='0'!B$154,'0'!$A$154,IF(E52&lt;='0'!B$155,'0'!$A$155,IF(E52&lt;='0'!B$156,'0'!$A$156,IF(E52&lt;='0'!B$157,'0'!$A$157,IF(E52&lt;='0'!B$158,'0'!$A$158,IF(E52&lt;='0'!B$159,'0'!$A$159,IF(E52&lt;='0'!B$160,'0'!$A$160,IF(E52&lt;='0'!B$161,'0'!$A$161,IF(E52&lt;='0'!B$162,'0'!$A$162,IF(E52&lt;='0'!B$163,'0'!$A$163,IF(E52&lt;='0'!B$164,'0'!$A$164,IF(E52&lt;='0'!B$165,'0'!$A$165,IF(E52&lt;='0'!B$166,'0'!$A$166,IF(E52&lt;='0'!B$167,'0'!$A$167,IF(E52&lt;='0'!B$168,'0'!$A$168,IF(E52&lt;='0'!B$169,'0'!$A$169,IF(E52&lt;='0'!B$170,'0'!$A$170,IF(E52&lt;='0'!B$171,'0'!$A$171,IF(E52&lt;='0'!B$172,'0'!$A$172,IF(E52&lt;='0'!B$173,'0'!$A$173,IF(E52&lt;='0'!B$174,'0'!$A$174,IF(E52&lt;='0'!B$175,'0'!$A$175,IF(E52&lt;='0'!B$176,'0'!$A$176,IF(E52&lt;='0'!B$177,'0'!$A$177,IF(E52&lt;='0'!B$178,'0'!$A$178,IF(E52&lt;='0'!B$179,'0'!$A$179,IF(E52&lt;='0'!B$180,'0'!$A$180,IF(E52&lt;='0'!B$181,'0'!$A$181,IF(E52&lt;='0'!B$182,'0'!$A$182,IF(E52&lt;='0'!B$183,'0'!$A$183,IF(E52&lt;='0'!B$184,'0'!$A$184,IF(E52&lt;='0'!B$185,'0'!$A$185,IF(E52&lt;='0'!B$186,'0'!$A$186,IF(E52&lt;='0'!B$187,'0'!$A$187,IF(E52&lt;='0'!B$188,'0'!$A$188,IF(E52&lt;='0'!B$189,'0'!$A$189,IF(E52&lt;='0'!B$190,'0'!$A$190,IF(E52&lt;='0'!B$191,'0'!$A$191,IF(E52&lt;='0'!B$192,'0'!$A$192,IF(E52&lt;='0'!B$193,'0'!$A$193,IF(E52&lt;='0'!B$194,'0'!$A$194,IF(E52&lt;='0'!B$195,'0'!$A$195,IF(E52&lt;='0'!B$196,'0'!$A$196,IF(E52&lt;='0'!B$197,'0'!$A$197,S52)))))))))))))))))))))))))))))))))))))))))))))))))))))))))))))))</f>
        <v>70</v>
      </c>
      <c r="S52">
        <f>IF(E52&lt;='0'!B$197,'0'!$A$197,IF(E52&lt;='0'!B$198,'0'!$A$198,IF(E52&lt;='0'!B$199,'0'!$A$199,IF(E52&lt;='0'!B$200,'0'!$A$200,IF(E52&lt;='0'!B$201,'0'!$A$201,IF(E52&lt;='0'!B$202,'0'!$A$202,IF(E52&lt;='0'!B$203,'0'!$A$203,IF(E52&lt;='0'!B$204,'0'!$A$204,"0"))))))))</f>
        <v>8</v>
      </c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43 Lublin'!Q53)))))))))))))))))))))))))))))))))))))))))))))))))))))))))))))))))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43 Lublin'!R53)))))))))))))))))))))))))))))))))))))))))))))))))))))))))))))))))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43 Lublin'!Q54)))))))))))))))))))))))))))))))))))))))))))))))))))))))))))))))))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43 Lublin'!R54)))))))))))))))))))))))))))))))))))))))))))))))))))))))))))))))))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43 Lublin'!Q55)))))))))))))))))))))))))))))))))))))))))))))))))))))))))))))))))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43 Lublin'!R55)))))))))))))))))))))))))))))))))))))))))))))))))))))))))))))))))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43 Lublin'!Q56)))))))))))))))))))))))))))))))))))))))))))))))))))))))))))))))))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43 Lublin'!R56)))))))))))))))))))))))))))))))))))))))))))))))))))))))))))))))))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43 Lublin'!Q57)))))))))))))))))))))))))))))))))))))))))))))))))))))))))))))))))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43 Lublin'!R57)))))))))))))))))))))))))))))))))))))))))))))))))))))))))))))))))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43 Lublin'!Q58)))))))))))))))))))))))))))))))))))))))))))))))))))))))))))))))))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43 Lublin'!R58)))))))))))))))))))))))))))))))))))))))))))))))))))))))))))))))))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43 Lublin'!Q59)))))))))))))))))))))))))))))))))))))))))))))))))))))))))))))))))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43 Lublin'!R59)))))))))))))))))))))))))))))))))))))))))))))))))))))))))))))))))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1:N11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O12" sqref="O12"/>
    </sheetView>
  </sheetViews>
  <sheetFormatPr defaultRowHeight="14.25"/>
  <cols>
    <col min="1" max="1" width="3.375" customWidth="1"/>
    <col min="2" max="2" width="14.875" customWidth="1"/>
    <col min="3" max="3" width="9" customWidth="1"/>
    <col min="4" max="4" width="7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105</v>
      </c>
      <c r="F1" s="121"/>
      <c r="G1" s="121"/>
      <c r="H1" s="121"/>
      <c r="I1" s="15" t="s">
        <v>83</v>
      </c>
      <c r="J1" s="16">
        <f>(O12)</f>
        <v>1068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customHeight="1" thickTop="1">
      <c r="A4">
        <v>1</v>
      </c>
      <c r="B4" t="s">
        <v>235</v>
      </c>
      <c r="C4" t="s">
        <v>210</v>
      </c>
      <c r="D4">
        <v>2006</v>
      </c>
      <c r="E4">
        <v>10.19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7 Świdnik'!Q4)))))))))))))))))))))))))))))))))))))))))))))))))))))))))))))))))</f>
        <v>44</v>
      </c>
      <c r="G4" s="6">
        <v>1.4878472222222222E-3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7 Świdnik'!U4)))))))))))))))))))))))))))))))))))))))))))))))))))))))))))))))))</f>
        <v>58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7 Świdnik'!Y4)))))))))))))))))))))))))))))))))))))))))))))))))))))))))))))))))</f>
        <v>0</v>
      </c>
      <c r="K4">
        <v>3.6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7 Świdnik'!AC4)))))))))))))))))))))))))))))))))))))))))))))))))))))))))))))))))</f>
        <v>40</v>
      </c>
      <c r="M4">
        <v>41.5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7 Świdnik'!AG4)))))))))))))))))))))))))))))))))))))))))))))))))))))))))))))))))</f>
        <v>77</v>
      </c>
      <c r="O4" s="21">
        <f t="shared" ref="O4:O10" si="0">SUM(F4+H4+J4+L4+N4)</f>
        <v>219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7 Świdnik'!R4)))))))))))))))))))))))))))))))))))))))))))))))))))))))))))))))))</f>
        <v>44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44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7 Świdnik'!V4)))))))))))))))))))))))))))))))))))))))))))))))))))))))))))))))))</f>
        <v>58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58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7 Świdnik'!Z4)))))))))))))))))))))))))))))))))))))))))))))))))))))))))))))))))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7 Świdnik'!AD4)))))))))))))))))))))))))))))))))))))))))))))))))))))))))))))))))</f>
        <v>40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40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7 Świdnik'!AH4)))))))))))))))))))))))))))))))))))))))))))))))))))))))))))))))))</f>
        <v>77</v>
      </c>
      <c r="AH4" s="20" t="str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0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.75" customHeight="1">
      <c r="A5">
        <v>2</v>
      </c>
      <c r="B5" t="s">
        <v>236</v>
      </c>
      <c r="C5" t="s">
        <v>216</v>
      </c>
      <c r="D5">
        <v>2005</v>
      </c>
      <c r="E5">
        <v>10.08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7 Świdnik'!Q5)))))))))))))))))))))))))))))))))))))))))))))))))))))))))))))))))</f>
        <v>46</v>
      </c>
      <c r="G5" s="6">
        <v>1.6030092592592595E-3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7 Świdnik'!U5)))))))))))))))))))))))))))))))))))))))))))))))))))))))))))))))))</f>
        <v>40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7 Świdnik'!Y5)))))))))))))))))))))))))))))))))))))))))))))))))))))))))))))))))</f>
        <v>0</v>
      </c>
      <c r="K5">
        <v>3.71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7 Świdnik'!AC5)))))))))))))))))))))))))))))))))))))))))))))))))))))))))))))))))</f>
        <v>44</v>
      </c>
      <c r="M5">
        <v>26.5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7 Świdnik'!AG5)))))))))))))))))))))))))))))))))))))))))))))))))))))))))))))))))</f>
        <v>37</v>
      </c>
      <c r="O5" s="21">
        <f t="shared" si="0"/>
        <v>167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7 Świdnik'!R5)))))))))))))))))))))))))))))))))))))))))))))))))))))))))))))))))</f>
        <v>46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46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7 Świdnik'!V5)))))))))))))))))))))))))))))))))))))))))))))))))))))))))))))))))</f>
        <v>40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40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7 Świdnik'!Z5)))))))))))))))))))))))))))))))))))))))))))))))))))))))))))))))))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7 Świdnik'!AD5)))))))))))))))))))))))))))))))))))))))))))))))))))))))))))))))))</f>
        <v>44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44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7 Świdnik'!AH5)))))))))))))))))))))))))))))))))))))))))))))))))))))))))))))))))</f>
        <v>37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37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 customHeight="1">
      <c r="A6">
        <v>3</v>
      </c>
      <c r="B6" t="s">
        <v>237</v>
      </c>
      <c r="C6" t="s">
        <v>238</v>
      </c>
      <c r="D6">
        <v>2005</v>
      </c>
      <c r="E6">
        <v>9.91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7 Świdnik'!Q6)))))))))))))))))))))))))))))))))))))))))))))))))))))))))))))))))</f>
        <v>51</v>
      </c>
      <c r="G6" s="6">
        <v>1.4530092592592591E-3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7 Świdnik'!U6)))))))))))))))))))))))))))))))))))))))))))))))))))))))))))))))))</f>
        <v>64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7 Świdnik'!Y6)))))))))))))))))))))))))))))))))))))))))))))))))))))))))))))))))</f>
        <v>0</v>
      </c>
      <c r="K6">
        <v>3.83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7 Świdnik'!AC6)))))))))))))))))))))))))))))))))))))))))))))))))))))))))))))))))</f>
        <v>48</v>
      </c>
      <c r="M6">
        <v>32.5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7 Świdnik'!AG6)))))))))))))))))))))))))))))))))))))))))))))))))))))))))))))))))</f>
        <v>53</v>
      </c>
      <c r="O6" s="21">
        <f t="shared" si="0"/>
        <v>216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7 Świdnik'!R6)))))))))))))))))))))))))))))))))))))))))))))))))))))))))))))))))</f>
        <v>51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51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7 Świdnik'!V6)))))))))))))))))))))))))))))))))))))))))))))))))))))))))))))))))</f>
        <v>64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64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7 Świdnik'!Z6)))))))))))))))))))))))))))))))))))))))))))))))))))))))))))))))))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7 Świdnik'!AD6)))))))))))))))))))))))))))))))))))))))))))))))))))))))))))))))))</f>
        <v>48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48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7 Świdnik'!AH6)))))))))))))))))))))))))))))))))))))))))))))))))))))))))))))))))</f>
        <v>53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53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.75" customHeight="1">
      <c r="A7">
        <v>4</v>
      </c>
      <c r="B7" t="s">
        <v>239</v>
      </c>
      <c r="C7" t="s">
        <v>210</v>
      </c>
      <c r="D7">
        <v>2005</v>
      </c>
      <c r="E7">
        <v>10.34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7 Świdnik'!Q7)))))))))))))))))))))))))))))))))))))))))))))))))))))))))))))))))</f>
        <v>40</v>
      </c>
      <c r="G7" s="6">
        <v>1.5034722222222222E-3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7 Świdnik'!U7)))))))))))))))))))))))))))))))))))))))))))))))))))))))))))))))))</f>
        <v>56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7 Świdnik'!Y7)))))))))))))))))))))))))))))))))))))))))))))))))))))))))))))))))</f>
        <v>0</v>
      </c>
      <c r="K7">
        <v>3.7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7 Świdnik'!AC7)))))))))))))))))))))))))))))))))))))))))))))))))))))))))))))))))</f>
        <v>44</v>
      </c>
      <c r="M7">
        <v>37.5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7 Świdnik'!AG7)))))))))))))))))))))))))))))))))))))))))))))))))))))))))))))))))</f>
        <v>66</v>
      </c>
      <c r="O7" s="21">
        <f t="shared" si="0"/>
        <v>206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7 Świdnik'!R7)))))))))))))))))))))))))))))))))))))))))))))))))))))))))))))))))</f>
        <v>40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40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7 Świdnik'!V7)))))))))))))))))))))))))))))))))))))))))))))))))))))))))))))))))</f>
        <v>56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56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7 Świdnik'!Z7)))))))))))))))))))))))))))))))))))))))))))))))))))))))))))))))))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7 Świdnik'!AD7)))))))))))))))))))))))))))))))))))))))))))))))))))))))))))))))))</f>
        <v>44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44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7 Świdnik'!AH7)))))))))))))))))))))))))))))))))))))))))))))))))))))))))))))))))</f>
        <v>66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66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 customHeight="1">
      <c r="A8">
        <v>5</v>
      </c>
      <c r="B8" t="s">
        <v>240</v>
      </c>
      <c r="C8" t="s">
        <v>209</v>
      </c>
      <c r="D8">
        <v>2005</v>
      </c>
      <c r="E8">
        <v>10.24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7 Świdnik'!Q8)))))))))))))))))))))))))))))))))))))))))))))))))))))))))))))))))</f>
        <v>42</v>
      </c>
      <c r="G8" s="6">
        <v>1.5112268518518519E-3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7 Świdnik'!U8)))))))))))))))))))))))))))))))))))))))))))))))))))))))))))))))))</f>
        <v>54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7 Świdnik'!Y8)))))))))))))))))))))))))))))))))))))))))))))))))))))))))))))))))</f>
        <v>0</v>
      </c>
      <c r="K8">
        <v>3.5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7 Świdnik'!AC8)))))))))))))))))))))))))))))))))))))))))))))))))))))))))))))))))</f>
        <v>37</v>
      </c>
      <c r="M8">
        <v>36.5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7 Świdnik'!AG8)))))))))))))))))))))))))))))))))))))))))))))))))))))))))))))))))</f>
        <v>63</v>
      </c>
      <c r="O8" s="21">
        <f t="shared" si="0"/>
        <v>196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7 Świdnik'!R8)))))))))))))))))))))))))))))))))))))))))))))))))))))))))))))))))</f>
        <v>42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42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7 Świdnik'!V8)))))))))))))))))))))))))))))))))))))))))))))))))))))))))))))))))</f>
        <v>54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54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7 Świdnik'!Z8)))))))))))))))))))))))))))))))))))))))))))))))))))))))))))))))))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7 Świdnik'!AD8)))))))))))))))))))))))))))))))))))))))))))))))))))))))))))))))))</f>
        <v>37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37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7 Świdnik'!AH8)))))))))))))))))))))))))))))))))))))))))))))))))))))))))))))))))</f>
        <v>63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63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.75" customHeight="1">
      <c r="A9">
        <v>6</v>
      </c>
      <c r="B9" t="s">
        <v>241</v>
      </c>
      <c r="C9" t="s">
        <v>221</v>
      </c>
      <c r="D9">
        <v>2005</v>
      </c>
      <c r="E9">
        <v>10.28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7 Świdnik'!Q9)))))))))))))))))))))))))))))))))))))))))))))))))))))))))))))))))</f>
        <v>41</v>
      </c>
      <c r="G9" s="6">
        <v>1.4687500000000002E-3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7 Świdnik'!U9)))))))))))))))))))))))))))))))))))))))))))))))))))))))))))))))))</f>
        <v>61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SP7 Świdnik'!Y9)))))))))))))))))))))))))))))))))))))))))))))))))))))))))))))))))</f>
        <v>0</v>
      </c>
      <c r="K9">
        <v>3.91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7 Świdnik'!AC9)))))))))))))))))))))))))))))))))))))))))))))))))))))))))))))))))</f>
        <v>51</v>
      </c>
      <c r="M9">
        <v>42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7 Świdnik'!AG9)))))))))))))))))))))))))))))))))))))))))))))))))))))))))))))))))</f>
        <v>78</v>
      </c>
      <c r="O9" s="21">
        <f t="shared" si="0"/>
        <v>231</v>
      </c>
      <c r="P9" s="18">
        <f>MIN(O4:O9)</f>
        <v>167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7 Świdnik'!R9)))))))))))))))))))))))))))))))))))))))))))))))))))))))))))))))))</f>
        <v>41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41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7 Świdnik'!V9)))))))))))))))))))))))))))))))))))))))))))))))))))))))))))))))))</f>
        <v>61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61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7 Świdnik'!Z9)))))))))))))))))))))))))))))))))))))))))))))))))))))))))))))))))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7 Świdnik'!AD9)))))))))))))))))))))))))))))))))))))))))))))))))))))))))))))))))</f>
        <v>51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51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7 Świdnik'!AH9)))))))))))))))))))))))))))))))))))))))))))))))))))))))))))))))))</f>
        <v>78</v>
      </c>
      <c r="AH9" s="20" t="str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0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 customHeight="1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7 Świdnik'!Q10)))))))))))))))))))))))))))))))))))))))))))))))))))))))))))))))))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7 Świdnik'!U10)))))))))))))))))))))))))))))))))))))))))))))))))))))))))))))))))</f>
        <v>0</v>
      </c>
      <c r="J10" s="10">
        <f>IF(I10=0,,IF(I10='0'!E$5,'0'!$A$5,IF(I10='0'!E$6,'0'!$A$6,IF(I10='0'!E$7,'0'!$A$7,IF(I10='0'!E$8,'0'!$A$8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'SP7 Świdnik'!Y10)))))))))))))))))))))))))))))))))))))))))))))))))))))))))))))))))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7 Świdnik'!AC10)))))))))))))))))))))))))))))))))))))))))))))))))))))))))))))))))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7 Świdnik'!AG10)))))))))))))))))))))))))))))))))))))))))))))))))))))))))))))))))</f>
        <v>0</v>
      </c>
      <c r="O10" s="21">
        <f t="shared" si="0"/>
        <v>0</v>
      </c>
      <c r="P10" s="18"/>
      <c r="Q10" s="20">
        <f>IF(E10&lt;='0'!B$69,'0'!$A$69,IF(E10&lt;='0'!B$70,'0'!$A$70,IF(E10&lt;='0'!B$71,'0'!$A$71,IF(E10&lt;='0'!B$72,'0'!$A$72,IF(E10&lt;='0'!B$73,'0'!$A$73,IF(E10&lt;='0'!B$74,'0'!$A$74,IF(E10&lt;='0'!B$75,'0'!$A$75,IF(E10&lt;='0'!B$76,'0'!$A$76,IF(E10&lt;='0'!B$77,'0'!$A$77,IF(E10&lt;='0'!B$78,'0'!$A$78,IF(E10&lt;='0'!B$79,'0'!$A$79,IF(E10&lt;='0'!B$80,'0'!$A$80,IF(E10&lt;='0'!B$81,'0'!$A$81,IF(E10&lt;='0'!B$82,'0'!$A$82,IF(E10&lt;='0'!B$83,'0'!$A$83,IF(E10&lt;='0'!B$84,'0'!$A$84,IF(E10&lt;='0'!B$85,'0'!$A$85,IF(E10&lt;='0'!B$86,'0'!$A$86,IF(E10&lt;='0'!B$87,'0'!$A$87,IF(E10&lt;='0'!B$88,'0'!$A$88,IF(E10&lt;='0'!B$89,'0'!$A$89,IF(E10&lt;='0'!B$90,'0'!$A$90,IF(E10&lt;='0'!B$91,'0'!$A$91,IF(E10&lt;='0'!B$92,'0'!$A$92,IF(E10&lt;='0'!B$93,'0'!$A$93,IF(E10&lt;='0'!B$94,'0'!$A$94,IF(E10&lt;='0'!B$95,'0'!$A$95,IF(E10&lt;='0'!B$96,'0'!$A$96,IF(E10&lt;='0'!B$97,'0'!$A$97,IF(E10&lt;='0'!B$98,'0'!$A$98,IF(E10&lt;='0'!B$99,'0'!$A$99,IF(E10&lt;='0'!B$100,'0'!$A$100,IF(E10&lt;='0'!B$101,'0'!$A$101,IF(E10&lt;='0'!B$102,'0'!$A$102,IF(E10&lt;='0'!B$103,'0'!$A$103,IF(E10&lt;='0'!B$104,'0'!$A$104,IF(E10&lt;='0'!B$105,'0'!$A$105,IF(E10&lt;='0'!B$106,'0'!$A$106,IF(E10&lt;='0'!B$107,'0'!$A$108,IF(E10&lt;='0'!B$109,'0'!$A$109,IF(E10&lt;='0'!B$110,'0'!$A$110,IF(E10&lt;='0'!B$111,'0'!$A$111,IF(E10&lt;='0'!B$112,'0'!$A$112,IF(E10&lt;='0'!B$113,'0'!$A$113,IF(E10&lt;='0'!B$114,'0'!$A$114,IF(E10&lt;='0'!B$115,'0'!$A$115,IF(E10&lt;='0'!B$116,'0'!$A$116,IF(E10&lt;='0'!B$117,'0'!$A$117,IF(E10&lt;='0'!B$118,'0'!$A$118,IF(E10&lt;='0'!B$119,'0'!$A$119,IF(E10&lt;='0'!B$120,'0'!$A$120,IF(E10&lt;='0'!B$121,'0'!$A$121,IF(E10&lt;='0'!B$122,'0'!$A$122,IF(E10&lt;='0'!B$123,'0'!$A$123,IF(E10&lt;='0'!B$124,'0'!$A$124,IF(E10&lt;='0'!B$125,'0'!$A$125,IF(E10&lt;='0'!B$126,'0'!$A$126,IF(E10&lt;='0'!B$127,'0'!$A$127,IF(E10&lt;='0'!B$128,'0'!$A$128,IF(E10&lt;='0'!B$129,'0'!$A$129,IF(E10&lt;='0'!B$130,'0'!$A$130,IF(E10&lt;='0'!B$131,'0'!$A$131,IF(E10&lt;='0'!B$132,'0'!$A$132,IF(E10&lt;='0'!B$133,'0'!$A$133,IF(E10&lt;='0'!B$134,'0'!$A$134,'SP7 Świdnik'!R10)))))))))))))))))))))))))))))))))))))))))))))))))))))))))))))))))</f>
        <v>136</v>
      </c>
      <c r="R10" s="20">
        <f>IF(E10&lt;='0'!B$135,'0'!$A$135,IF(E10&lt;='0'!B$136,'0'!$A$136,IF(E10&lt;='0'!B$137,'0'!$A$137,IF(E10&lt;='0'!B$138,'0'!$A$138,IF(E10&lt;='0'!B$139,'0'!$A$139,IF(E10&lt;='0'!B$140,'0'!$A$140,IF(E10&lt;='0'!B$141,'0'!$A$141,IF(E10&lt;='0'!B$142,'0'!$A$142,IF(E10&lt;='0'!B$143,'0'!$A$143,IF(E10&lt;='0'!B$144,'0'!$A$144,IF(E10&lt;='0'!B$145,'0'!$A$145,IF(E10&lt;='0'!B$146,'0'!$A$146,IF(E10&lt;='0'!B$147,'0'!$A$147,IF(E10&lt;='0'!B$148,'0'!$A$148,IF(E10&lt;='0'!B$149,'0'!$A$149,IF(E10&lt;='0'!B$150,'0'!$A$150,IF(E10&lt;='0'!B$151,'0'!$A$151,IF(E10&lt;='0'!B$152,'0'!$A$152,IF(E10&lt;='0'!B$153,'0'!$A$153,IF(E10&lt;='0'!B$154,'0'!$A$154,IF(E10&lt;='0'!B$155,'0'!$A$155,IF(E10&lt;='0'!B$156,'0'!$A$156,IF(E10&lt;='0'!B$157,'0'!$A$157,IF(E10&lt;='0'!B$158,'0'!$A$158,IF(E10&lt;='0'!B$159,'0'!$A$159,IF(E10&lt;='0'!B$160,'0'!$A$160,IF(E10&lt;='0'!B$161,'0'!$A$161,IF(E10&lt;='0'!B$162,'0'!$A$162,IF(E10&lt;='0'!B$163,'0'!$A$163,IF(E10&lt;='0'!B$164,'0'!$A$164,IF(E10&lt;='0'!B$165,'0'!$A$165,IF(E10&lt;='0'!B$166,'0'!$A$166,IF(E10&lt;='0'!B$167,'0'!$A$167,IF(E10&lt;='0'!B$168,'0'!$A$168,IF(E10&lt;='0'!B$169,'0'!$A$169,IF(E10&lt;='0'!B$170,'0'!$A$170,IF(E10&lt;='0'!B$171,'0'!$A$171,IF(E10&lt;='0'!B$172,'0'!$A$172,IF(E10&lt;='0'!B$173,'0'!$A$173,IF(E10&lt;='0'!B$174,'0'!$A$174,IF(E10&lt;='0'!B$175,'0'!$A$175,IF(E10&lt;='0'!B$176,'0'!$A$176,IF(E10&lt;='0'!B$177,'0'!$A$177,IF(E10&lt;='0'!B$178,'0'!$A$178,IF(E10&lt;='0'!B$179,'0'!$A$179,IF(E10&lt;='0'!B$180,'0'!$A$180,IF(E10&lt;='0'!B$181,'0'!$A$181,IF(E10&lt;='0'!B$182,'0'!$A$182,IF(E10&lt;='0'!B$183,'0'!$A$183,IF(E10&lt;='0'!B$184,'0'!$A$184,IF(E10&lt;='0'!B$185,'0'!$A$185,IF(E10&lt;='0'!B$186,'0'!$A$186,IF(E10&lt;='0'!B$187,'0'!$A$187,IF(E10&lt;='0'!B$188,'0'!$A$188,IF(E10&lt;='0'!B$189,'0'!$A$189,IF(E10&lt;='0'!B$190,'0'!$A$190,IF(E10&lt;='0'!B$191,'0'!$A$191,IF(E10&lt;='0'!B$192,'0'!$A$192,IF(E10&lt;='0'!B$193,'0'!$A$193,IF(E10&lt;='0'!B$194,'0'!$A$194,IF(E10&lt;='0'!B$195,'0'!$A$195,IF(E10&lt;='0'!B$196,'0'!$A$196,IF(E10&lt;='0'!B$197,'0'!$A$197,S10)))))))))))))))))))))))))))))))))))))))))))))))))))))))))))))))</f>
        <v>70</v>
      </c>
      <c r="S10" s="20">
        <f>IF(E10&lt;='0'!B$197,'0'!$A$197,IF(E10&lt;='0'!B$198,'0'!$A$198,IF(E10&lt;='0'!B$199,'0'!$A$199,IF(E10&lt;='0'!B$200,'0'!$A$200,IF(E10&lt;='0'!B$201,'0'!$A$201,IF(E10&lt;='0'!B$202,'0'!$A$202,IF(E10&lt;='0'!B$203,'0'!$A$203,IF(E10&lt;='0'!B$204,'0'!$A$204,"0"))))))))</f>
        <v>8</v>
      </c>
      <c r="T10" s="20"/>
      <c r="U10" s="20">
        <f>IF(G10&lt;='0'!D$69,'0'!$A$69,IF(G10&lt;='0'!D$70,'0'!$A$70,IF(G10&lt;='0'!D$71,'0'!$A$71,IF(G10&lt;='0'!D$72,'0'!$A$72,IF(G10&lt;='0'!D$73,'0'!$A$73,IF(G10&lt;='0'!D$74,'0'!$A$74,IF(G10&lt;='0'!D$75,'0'!$A$75,IF(G10&lt;='0'!D$76,'0'!$A$76,IF(G10&lt;='0'!D$77,'0'!$A$77,IF(G10&lt;='0'!D$78,'0'!$A$78,IF(G10&lt;='0'!D$79,'0'!$A$79,IF(G10&lt;='0'!D$80,'0'!$A$80,IF(G10&lt;='0'!D$81,'0'!$A$81,IF(G10&lt;='0'!D$82,'0'!$A$82,IF(G10&lt;='0'!D$83,'0'!$A$83,IF(G10&lt;='0'!D$84,'0'!$A$84,IF(G10&lt;='0'!D$85,'0'!$A$85,IF(G10&lt;='0'!D$86,'0'!$A$86,IF(G10&lt;='0'!D$87,'0'!$A$87,IF(G10&lt;='0'!D$88,'0'!$A$88,IF(G10&lt;='0'!D$89,'0'!$A$89,IF(G10&lt;='0'!D$90,'0'!$A$90,IF(G10&lt;='0'!D$91,'0'!$A$91,IF(G10&lt;='0'!D$92,'0'!$A$92,IF(G10&lt;='0'!D$93,'0'!$A$93,IF(G10&lt;='0'!D$94,'0'!$A$94,IF(G10&lt;='0'!D$95,'0'!$A$95,IF(G10&lt;='0'!D$96,'0'!$A$96,IF(G10&lt;='0'!D$97,'0'!$A$97,IF(G10&lt;='0'!D$98,'0'!$A$98,IF(G10&lt;='0'!D$99,'0'!$A$99,IF(G10&lt;='0'!D$100,'0'!$A$100,IF(G10&lt;='0'!D$101,'0'!$A$101,IF(G10&lt;='0'!D$102,'0'!$A$102,IF(G10&lt;='0'!D$103,'0'!$A$103,IF(G10&lt;='0'!D$104,'0'!$A$104,IF(G10&lt;='0'!D$105,'0'!$A$105,IF(G10&lt;='0'!D$106,'0'!$A$106,IF(G10&lt;='0'!D$107,'0'!$A$108,IF(G10&lt;='0'!D$109,'0'!$A$109,IF(G10&lt;='0'!D$110,'0'!$A$110,IF(G10&lt;='0'!D$111,'0'!$A$111,IF(G10&lt;='0'!D$112,'0'!$A$112,IF(G10&lt;='0'!D$113,'0'!$A$113,IF(G10&lt;='0'!D$114,'0'!$A$114,IF(G10&lt;='0'!D$115,'0'!$A$115,IF(G10&lt;='0'!D$116,'0'!$A$116,IF(G10&lt;='0'!D$117,'0'!$A$117,IF(G10&lt;='0'!D$118,'0'!$A$118,IF(G10&lt;='0'!D$119,'0'!$A$119,IF(G10&lt;='0'!D$120,'0'!$A$120,IF(G10&lt;='0'!D$121,'0'!$A$121,IF(G10&lt;='0'!D$122,'0'!$A$122,IF(G10&lt;='0'!D$123,'0'!$A$123,IF(G10&lt;='0'!D$124,'0'!$A$124,IF(G10&lt;='0'!D$125,'0'!$A$125,IF(G10&lt;='0'!D$126,'0'!$A$126,IF(G10&lt;='0'!D$127,'0'!$A$127,IF(G10&lt;='0'!D$128,'0'!$A$128,IF(G10&lt;='0'!D$129,'0'!$A$129,IF(G10&lt;='0'!D$130,'0'!$A$130,IF(G10&lt;='0'!D$131,'0'!$A$131,IF(G10&lt;='0'!D$132,'0'!$A$132,IF(G10&lt;='0'!D$133,'0'!$A$133,IF(G10&lt;='0'!D$134,'0'!$A$134,'SP7 Świdnik'!V10)))))))))))))))))))))))))))))))))))))))))))))))))))))))))))))))))</f>
        <v>136</v>
      </c>
      <c r="V10" s="20">
        <f>IF(G10&lt;='0'!D$135,'0'!$A$135,IF(G10&lt;='0'!D$136,'0'!$A$136,IF(G10&lt;='0'!D$137,'0'!$A$137,IF(G10&lt;='0'!D$138,'0'!$A$138,IF(G10&lt;='0'!D$139,'0'!$A$139,IF(G10&lt;='0'!D$140,'0'!$A$140,IF(G10&lt;='0'!D$141,'0'!$A$141,IF(G10&lt;='0'!D$142,'0'!$A$142,IF(G10&lt;='0'!D$143,'0'!$A$143,IF(G10&lt;='0'!D$144,'0'!$A$144,IF(G10&lt;='0'!D$145,'0'!$A$145,IF(G10&lt;='0'!D$146,'0'!$A$146,IF(G10&lt;='0'!D$147,'0'!$A$147,IF(G10&lt;='0'!D$148,'0'!$A$148,IF(G10&lt;='0'!D$149,'0'!$A$149,IF(G10&lt;='0'!D$150,'0'!$A$150,IF(G10&lt;='0'!D$151,'0'!$A$151,IF(G10&lt;='0'!D$152,'0'!$A$152,IF(G10&lt;='0'!D$153,'0'!$A$153,IF(G10&lt;='0'!D$154,'0'!$A$154,IF(G10&lt;='0'!D$155,'0'!$A$155,IF(G10&lt;='0'!D$156,'0'!$A$156,IF(G10&lt;='0'!D$157,'0'!$A$157,IF(G10&lt;='0'!D$158,'0'!$A$158,IF(G10&lt;='0'!D$159,'0'!$A$159,IF(G10&lt;='0'!D$160,'0'!$A$160,IF(G10&lt;='0'!D$161,'0'!$A$161,IF(G10&lt;='0'!D$162,'0'!$A$162,IF(G10&lt;='0'!D$163,'0'!$A$163,IF(G10&lt;='0'!D$164,'0'!$A$164,IF(G10&lt;='0'!D$165,'0'!$A$165,IF(G10&lt;='0'!D$166,'0'!$A$166,IF(G10&lt;='0'!D$167,'0'!$A$167,IF(G10&lt;='0'!D$168,'0'!$A$168,IF(G10&lt;='0'!D$169,'0'!$A$169,IF(G10&lt;='0'!D$170,'0'!$A$170,IF(G10&lt;='0'!D$171,'0'!$A$171,IF(G10&lt;='0'!D$172,'0'!$A$172,IF(G10&lt;='0'!D$173,'0'!$A$173,IF(G10&lt;='0'!D$174,'0'!$A$174,IF(G10&lt;='0'!D$175,'0'!$A$175,IF(G10&lt;='0'!D$176,'0'!$A$176,IF(G10&lt;='0'!D$177,'0'!$A$177,IF(G10&lt;='0'!D$178,'0'!$A$178,IF(G10&lt;='0'!D$179,'0'!$A$179,IF(G10&lt;='0'!D$180,'0'!$A$180,IF(G10&lt;='0'!D$181,'0'!$A$181,IF(G10&lt;='0'!D$182,'0'!$A$182,IF(G10&lt;='0'!D$183,'0'!$A$183,IF(G10&lt;='0'!D$184,'0'!$A$184,IF(G10&lt;='0'!D$185,'0'!$A$185,IF(G10&lt;='0'!D$186,'0'!$A$186,IF(G10&lt;='0'!D$187,'0'!$A$187,IF(G10&lt;='0'!D$188,'0'!$A$188,IF(G10&lt;='0'!D$189,'0'!$A$189,IF(G10&lt;='0'!D$190,'0'!$A$190,IF(G10&lt;='0'!D$191,'0'!$A$191,IF(G10&lt;='0'!D$192,'0'!$A$192,IF(G10&lt;='0'!D$193,'0'!$A$193,IF(G10&lt;='0'!D$194,'0'!$A$194,IF(G10&lt;='0'!D$195,'0'!$A$195,IF(G10&lt;='0'!D$196,'0'!$A$196,IF(G10&lt;='0'!D$197,'0'!$A$197,W10)))))))))))))))))))))))))))))))))))))))))))))))))))))))))))))))</f>
        <v>70</v>
      </c>
      <c r="W10" s="20">
        <f>IF(G10&lt;='0'!D$197,'0'!$A$197,IF(G10&lt;='0'!D$198,'0'!$A$198,IF(G10&lt;='0'!D$199,'0'!$A$199,IF(G10&lt;='0'!D$200,'0'!$A$200,IF(G10&lt;='0'!D$201,'0'!$A$201,IF(G10&lt;='0'!D$202,'0'!$A$202,IF(G10&lt;='0'!D$203,'0'!$A$203,IF(G10&lt;='0'!D$204,'0'!$A$204,"0"))))))))</f>
        <v>8</v>
      </c>
      <c r="X10" s="20"/>
      <c r="Y10" s="20">
        <f>IF(I10='0'!E$69,'0'!$A$69,IF(I10='0'!E$70,'0'!$A$70,IF(I10='0'!E$71,'0'!$A$71,IF(I10='0'!E$72,'0'!$A$72,IF(I10='0'!E$73,'0'!$A$73,IF(I10='0'!E$74,'0'!$A$74,IF(I10='0'!E$75,'0'!$A$75,IF(I10='0'!E$76,'0'!$A$76,IF(I10='0'!E$77,'0'!$A$77,IF(I10='0'!E$78,'0'!$A$78,IF(I10='0'!E$79,'0'!$A$79,IF(I10='0'!E$80,'0'!$A$80,IF(I10='0'!E$81,'0'!$A$81,IF(I10='0'!E$82,'0'!$A$82,IF(I10='0'!E$83,'0'!$A$83,IF(I10='0'!E$84,'0'!$A$84,IF(I10='0'!E$85,'0'!$A$85,IF(I10='0'!E$86,'0'!$A$86,IF(I10='0'!E$87,'0'!$A$87,IF(I10='0'!E$88,'0'!$A$88,IF(I10='0'!E$89,'0'!$A$89,IF(I10='0'!E$90,'0'!$A$90,IF(I10='0'!E$91,'0'!$A$91,IF(I10='0'!E$92,'0'!$A$92,IF(I10='0'!E$93,'0'!$A$93,IF(I10='0'!E$94,'0'!$A$94,IF(I10='0'!E$95,'0'!$A$95,IF(I10='0'!E$96,'0'!$A$96,IF(I10='0'!E$97,'0'!$A$97,IF(I10='0'!E$98,'0'!$A$98,IF(I10='0'!E$99,'0'!$A$99,IF(I10='0'!E$100,'0'!$A$100,IF(I10='0'!E$101,'0'!$A$101,IF(I10='0'!E$102,'0'!$A$102,IF(I10='0'!E$103,'0'!$A$103,IF(I10='0'!E$104,'0'!$A$104,IF(I10='0'!E$105,'0'!$A$105,IF(I10='0'!E$106,'0'!$A$106,IF(I10='0'!E$107,'0'!$A$108,IF(I10='0'!E$109,'0'!$A$109,IF(I10='0'!E$110,'0'!$A$110,IF(I10='0'!E$111,'0'!$A$111,IF(I10='0'!E$112,'0'!$A$112,IF(I10='0'!E$113,'0'!$A$113,IF(I10='0'!E$114,'0'!$A$114,IF(I10='0'!E$115,'0'!$A$115,IF(I10='0'!E$116,'0'!$A$116,IF(I10='0'!E$117,'0'!$A$117,IF(I10='0'!E$118,'0'!$A$118,IF(I10='0'!E$119,'0'!$A$119,IF(I10='0'!E$120,'0'!$A$120,IF(I10='0'!E$121,'0'!$A$121,IF(I10='0'!E$122,'0'!$A$122,IF(I10='0'!E$123,'0'!$A$123,IF(I10='0'!E$124,'0'!$A$124,IF(I10='0'!E$125,'0'!$A$125,IF(I10='0'!E$126,'0'!$A$126,IF(I10='0'!E$127,'0'!$A$127,IF(I10='0'!E$128,'0'!$A$128,IF(I10='0'!E$129,'0'!$A$129,IF(I10='0'!E$130,'0'!$A$130,IF(I10='0'!E$131,'0'!$A$131,IF(I10='0'!E$132,'0'!$A$132,IF(I10='0'!E$133,'0'!$A$133,IF(I10='0'!E$134,'0'!$A$134,'SP7 Świdnik'!Z10)))))))))))))))))))))))))))))))))))))))))))))))))))))))))))))))))</f>
        <v>136</v>
      </c>
      <c r="Z10" s="20">
        <f>IF(I10='0'!E$135,'0'!$A$135,IF(I10='0'!E$136,'0'!$A$136,IF(I10='0'!E$137,'0'!$A$137,IF(I10='0'!E$138,'0'!$A$138,IF(I10='0'!E$139,'0'!$A$139,IF(I10='0'!E$140,'0'!$A$140,IF(I10='0'!E$141,'0'!$A$141,IF(I10='0'!E$142,'0'!$A$142,IF(I10='0'!E$143,'0'!$A$143,IF(I10='0'!E$144,'0'!$A$144,IF(I10='0'!E$145,'0'!$A$145,IF(I10='0'!E$146,'0'!$A$146,IF(I10='0'!E$147,'0'!$A$147,IF(I10='0'!E$148,'0'!$A$148,IF(I10='0'!E$149,'0'!$A$149,IF(I10='0'!E$150,'0'!$A$150,IF(I10='0'!E$151,'0'!$A$151,IF(I10='0'!E$152,'0'!$A$152,IF(I10='0'!E$153,'0'!$A$153,IF(I10='0'!E$154,'0'!$A$154,IF(I10='0'!E$155,'0'!$A$155,IF(I10='0'!E$156,'0'!$A$156,IF(I10='0'!E$157,'0'!$A$157,IF(I10='0'!E$158,'0'!$A$158,IF(I10='0'!E$159,'0'!$A$159,IF(I10='0'!E$160,'0'!$A$160,IF(I10='0'!E$161,'0'!$A$161,IF(I10='0'!E$162,'0'!$A$162,IF(I10='0'!E$163,'0'!$A$163,IF(I10='0'!E$164,'0'!$A$164,IF(I10='0'!E$165,'0'!$A$165,IF(I10='0'!E$166,'0'!$A$166,IF(I10='0'!E$167,'0'!$A$167,IF(I10='0'!E$168,'0'!$A$168,IF(I10='0'!E$169,'0'!$A$169,IF(I10='0'!E$170,'0'!$A$170,IF(I10='0'!E$171,'0'!$A$171,IF(I10='0'!E$172,'0'!$A$172,IF(I10='0'!E$173,'0'!$A$173,IF(I10='0'!E$174,'0'!$A$174,IF(I10='0'!E$175,'0'!$A$175,IF(I10='0'!E$176,'0'!$A$176,IF(I10='0'!E$177,'0'!$A$177,IF(I10='0'!E$178,'0'!$A$178,IF(I10='0'!E$179,'0'!$A$179,IF(I10='0'!E$180,'0'!$A$180,IF(I10='0'!E$181,'0'!$A$181,IF(I10='0'!E$182,'0'!$A$182,IF(I10='0'!E$183,'0'!$A$183,IF(I10='0'!E$184,'0'!$A$184,IF(I10='0'!E$185,'0'!$A$185,IF(I10='0'!E$186,'0'!$A$186,IF(I10='0'!E$187,'0'!$A$187,IF(I10='0'!E$188,'0'!$A$188,IF(I10='0'!E$189,'0'!$A$189,IF(I10='0'!E$190,'0'!$A$190,IF(I10='0'!E$191,'0'!$A$191,IF(I10='0'!E$192,'0'!$A$192,IF(I10='0'!E$193,'0'!$A$193,IF(I10='0'!E$194,'0'!$A$194,IF(I10='0'!E$195,'0'!$A$195,IF(I10='0'!E$196,'0'!$A$196,IF(I10='0'!E$197,'0'!$A$197,AA10)))))))))))))))))))))))))))))))))))))))))))))))))))))))))))))))</f>
        <v>70</v>
      </c>
      <c r="AA10" s="20" t="str">
        <f>IF(I10&gt;='0'!E$197,'0'!$A$197,IF(I10&gt;='0'!E$198,'0'!$A$198,IF(I10&gt;='0'!E$199,'0'!$A$199,IF(I10&gt;='0'!E$200,'0'!$A$200,IF(I10&gt;='0'!E$201,'0'!$A$201,IF(I10&gt;='0'!E$202,'0'!$A$202,IF(I10&gt;='0'!E$203,'0'!$A$203,IF(I10&gt;='0'!E$204,'0'!$A$204,"0"))))))))</f>
        <v>0</v>
      </c>
      <c r="AB10" s="20"/>
      <c r="AC10" s="20">
        <f>IF(K10='0'!F$69,'0'!$A$69,IF(K10&gt;='0'!F$70,'0'!$A$70,IF(K10&gt;='0'!F$71,'0'!$A$71,IF(K10&gt;='0'!F$72,'0'!$A$72,IF(K10='0'!F$73,'0'!$A$73,IF(K10&gt;='0'!F$74,'0'!$A$74,IF(K10&gt;='0'!F$75,'0'!$A$75,IF(K10&gt;='0'!F$76,'0'!$A$76,IF(K10='0'!F$77,'0'!$A$77,IF(K10&gt;='0'!F$78,'0'!$A$78,IF(K10&gt;='0'!F$79,'0'!$A$79,IF(K10&gt;='0'!F$80,'0'!$A$80,IF(K10='0'!F$81,'0'!$A$81,IF(K10&gt;='0'!F$82,'0'!$A$82,IF(K10&gt;='0'!F$83,'0'!$A$83,IF(K10&gt;='0'!F$84,'0'!$A$84,IF(K10='0'!F$85,'0'!$A$85,IF(K10&gt;='0'!F$86,'0'!$A$86,IF(K10&gt;='0'!F$87,'0'!$A$87,IF(K10&gt;='0'!F$88,'0'!$A$88,IF(K10='0'!F$89,'0'!$A$89,IF(K10&gt;='0'!F$90,'0'!$A$90,IF(K10&gt;='0'!F$91,'0'!$A$91,IF(K10&gt;='0'!F$92,'0'!$A$92,IF(K10='0'!F$93,'0'!$A$93,IF(K10&gt;='0'!F$94,'0'!$A$94,IF(K10&gt;='0'!F$95,'0'!$A$95,IF(K10&gt;='0'!F$96,'0'!$A$96,IF(K10='0'!F$97,'0'!$A$97,IF(K10&gt;='0'!F$98,'0'!$A$98,IF(K10&gt;='0'!F$99,'0'!$A$99,IF(K10&gt;='0'!F$100,'0'!$A$100,IF(K10&gt;='0'!F$101,'0'!$A$101,IF(K10&gt;='0'!F$102,'0'!$A$102,IF(K10&gt;='0'!F$103,'0'!$A$103,IF(K10&gt;='0'!F$104,'0'!$A$104,IF(K10&gt;='0'!F$105,'0'!$A$105,IF(K10&gt;='0'!F$106,'0'!$A$106,IF(K10&gt;='0'!F$107,'0'!$A$108,IF(K10&gt;='0'!F$109,'0'!$A$109,IF(K10&gt;='0'!F$110,'0'!$A$110,IF(K10&gt;='0'!F$111,'0'!$A$111,IF(K10&gt;='0'!F$112,'0'!$A$112,IF(K10&gt;='0'!F$113,'0'!$A$113,IF(K10&gt;='0'!F$114,'0'!$A$114,IF(K10&gt;='0'!F$115,'0'!$A$115,IF(K10&gt;='0'!F$116,'0'!$A$116,IF(K10&gt;='0'!F$117,'0'!$A$117,IF(K10&gt;='0'!F$118,'0'!$A$118,IF(K10&gt;='0'!F$119,'0'!$A$119,IF(K10&gt;='0'!F$120,'0'!$A$120,IF(K10&gt;='0'!F$121,'0'!$A$121,IF(K10&gt;='0'!F$122,'0'!$A$122,IF(K10&gt;='0'!F$123,'0'!$A$123,IF(K10&gt;='0'!F$124,'0'!$A$124,IF(K10&gt;='0'!F$125,'0'!$A$125,IF(K10&gt;='0'!F$126,'0'!$A$126,IF(K10&gt;='0'!F$127,'0'!$A$127,IF(K10&gt;='0'!F$128,'0'!$A$128,IF(K10&gt;='0'!F$129,'0'!$A$129,IF(K10&gt;='0'!F$130,'0'!$A$130,IF(K10&gt;='0'!F$131,'0'!$A$131,IF(K10&gt;='0'!F$132,'0'!$A$132,IF(K10&gt;='0'!F$133,'0'!$A$133,IF(K10&gt;='0'!F$134,'0'!$A$134,'SP7 Świdnik'!AD10)))))))))))))))))))))))))))))))))))))))))))))))))))))))))))))))))</f>
        <v>136</v>
      </c>
      <c r="AD10" s="20" t="str">
        <f>IF(K10&gt;='0'!F$135,'0'!$A$135,IF(K10&gt;='0'!F$136,'0'!$A$136,IF(K10&gt;='0'!F$137,'0'!$A$137,IF(K10&gt;='0'!F$138,'0'!$A$138,IF(K10&gt;='0'!F$139,'0'!$A$139,IF(K10&gt;='0'!F$140,'0'!$A$140,IF(K10&gt;='0'!F$141,'0'!$A$141,IF(K10&gt;='0'!F$142,'0'!$A$142,IF(K10&gt;='0'!F$143,'0'!$A$143,IF(K10&gt;='0'!F$144,'0'!$A$144,IF(K10&gt;='0'!F$145,'0'!$A$145,IF(K10&gt;='0'!F$146,'0'!$A$146,IF(K10&gt;='0'!F$147,'0'!$A$147,IF(K10&gt;='0'!F$148,'0'!$A$148,IF(K10&gt;='0'!F$149,'0'!$A$149,IF(K10&gt;='0'!F$150,'0'!$A$150,IF(K10&gt;='0'!F$151,'0'!$A$151,IF(K10&gt;='0'!F$152,'0'!$A$152,IF(K10&gt;='0'!F$153,'0'!$A$153,IF(K10&gt;='0'!F$154,'0'!$A$154,IF(K10&gt;='0'!F$155,'0'!$A$155,IF(K10&gt;='0'!F$156,'0'!$A$156,IF(K10&gt;='0'!F$157,'0'!$A$157,IF(K10&gt;='0'!F$158,'0'!$A$158,IF(K10&gt;='0'!F$159,'0'!$A$159,IF(K10&gt;='0'!F$160,'0'!$A$160,IF(K10&gt;='0'!F$161,'0'!$A$161,IF(K10&gt;='0'!F$162,'0'!$A$162,IF(K10&gt;='0'!F$163,'0'!$A$163,IF(K10&gt;='0'!F$164,'0'!$A$164,IF(K10&gt;='0'!F$165,'0'!$A$165,IF(K10&gt;='0'!F$166,'0'!$A$166,IF(K10&gt;='0'!F$167,'0'!$A$167,IF(K10&gt;='0'!F$168,'0'!$A$168,IF(K10&gt;='0'!F$169,'0'!$A$169,IF(K10&gt;='0'!F$170,'0'!$A$170,IF(K10&gt;='0'!F$171,'0'!$A$171,IF(K10&gt;='0'!F$172,'0'!$A$172,IF(K10&gt;='0'!F$173,'0'!$A$173,IF(K10&gt;='0'!F$174,'0'!$A$174,IF(K10&gt;='0'!F$175,'0'!$A$175,IF(K10&gt;='0'!F$176,'0'!$A$176,IF(K10&gt;='0'!F$177,'0'!$A$177,IF(K10&gt;='0'!F$178,'0'!$A$178,IF(K10&gt;='0'!F$179,'0'!$A$179,IF(K10&gt;='0'!F$180,'0'!$A$180,IF(K10&gt;='0'!F$181,'0'!$A$181,IF(K10&gt;='0'!F$182,'0'!$A$182,IF(K10&gt;='0'!F$183,'0'!$A$183,IF(K10&gt;='0'!F$184,'0'!$A$184,IF(K10&gt;='0'!F$185,'0'!$A$185,IF(K10&gt;='0'!F$186,'0'!$A$186,IF(K10&gt;='0'!F$187,'0'!$A$187,IF(K10&gt;='0'!F$188,'0'!$A$188,IF(K10&gt;='0'!F$189,'0'!$A$189,IF(K10&gt;='0'!F$190,'0'!$A$190,IF(K10&gt;='0'!F$191,'0'!$A$191,IF(K10&gt;='0'!F$192,'0'!$A$192,IF(K10&gt;='0'!F$193,'0'!$A$193,IF(K10&gt;='0'!F$194,'0'!$A$194,IF(K10&gt;='0'!F$195,'0'!$A$195,IF(K10&gt;='0'!F$196,'0'!$A$196,IF(K10&gt;='0'!F$197,'0'!$A$197,AE10)))))))))))))))))))))))))))))))))))))))))))))))))))))))))))))))</f>
        <v>0</v>
      </c>
      <c r="AE10" s="20" t="str">
        <f>IF(K10&gt;='0'!F$197,'0'!$A$197,IF(K10&gt;='0'!F$198,'0'!$A$198,IF(K10&gt;='0'!F$199,'0'!$A$199,IF(K10&gt;='0'!F$200,'0'!$A$200,IF(K10&gt;='0'!F$201,'0'!$A$201,IF(K10&gt;='0'!F$202,'0'!$A$202,IF(K10&gt;='0'!F$203,'0'!$A$203,IF(K10&gt;='0'!F$204,'0'!$A$204,"0"))))))))</f>
        <v>0</v>
      </c>
      <c r="AF10" s="18"/>
      <c r="AG10" s="20">
        <f>IF(M10='0'!G$69,'0'!$A$69,IF(M10='0'!G$70,'0'!$A$70,IF(M10='0'!G$71,'0'!$A$71,IF(M10='0'!G$72,'0'!$A$72,IF(M10='0'!G$73,'0'!$A$73,IF(M10='0'!G$74,'0'!$A$74,IF(M10='0'!G$75,'0'!$A$75,IF(M10='0'!G$76,'0'!$A$76,IF(M10='0'!G$77,'0'!$A$77,IF(M10='0'!G$78,'0'!$A$78,IF(M10='0'!G$79,'0'!$A$79,IF(M10='0'!G$80,'0'!$A$80,IF(M10='0'!G$81,'0'!$A$81,IF(M10='0'!G$82,'0'!$A$82,IF(M10='0'!G$83,'0'!$A$83,IF(M10='0'!G$84,'0'!$A$84,IF(M10='0'!G$85,'0'!$A$85,IF(M10='0'!G$86,'0'!$A$86,IF(M10='0'!G$87,'0'!$A$87,IF(M10='0'!G$88,'0'!$A$88,IF(M10='0'!G$89,'0'!$A$89,IF(M10='0'!G$90,'0'!$A$90,IF(M10='0'!G$91,'0'!$A$91,IF(M10='0'!G$92,'0'!$A$92,IF(M10='0'!G$93,'0'!$A$93,IF(M10='0'!G$94,'0'!$A$94,IF(M10='0'!G$95,'0'!$A$95,IF(M10='0'!G$96,'0'!$A$96,IF(M10='0'!G$97,'0'!$A$97,IF(M10='0'!G$98,'0'!$A$98,IF(M10='0'!G$99,'0'!$A$99,IF(M10='0'!G$100,'0'!$A$100,IF(M10='0'!G$101,'0'!$A$101,IF(M10='0'!G$102,'0'!$A$102,IF(M10='0'!G$103,'0'!$A$103,IF(M10='0'!G$104,'0'!$A$104,IF(M10='0'!G$105,'0'!$A$105,IF(M10='0'!G$106,'0'!$A$106,IF(M10='0'!G$107,'0'!$A$108,IF(M10='0'!G$109,'0'!$A$109,IF(M10='0'!G$110,'0'!$A$110,IF(M10='0'!G$111,'0'!$A$111,IF(M10='0'!G$112,'0'!$A$112,IF(M10='0'!G$113,'0'!$A$113,IF(M10='0'!G$114,'0'!$A$114,IF(M10='0'!G$115,'0'!$A$115,IF(M10='0'!G$116,'0'!$A$116,IF(M10='0'!G$117,'0'!$A$117,IF(M10='0'!G$118,'0'!$A$118,IF(M10='0'!G$119,'0'!$A$119,IF(M10='0'!G$120,'0'!$A$120,IF(M10='0'!G$121,'0'!$A$121,IF(M10='0'!G$122,'0'!$A$122,IF(M10='0'!G$123,'0'!$A$123,IF(M10='0'!G$124,'0'!$A$124,IF(M10='0'!G$125,'0'!$A$125,IF(M10='0'!G$126,'0'!$A$126,IF(M10='0'!G$127,'0'!$A$127,IF(M10='0'!G$128,'0'!$A$128,IF(M10='0'!G$129,'0'!$A$129,IF(M10='0'!G$130,'0'!$A$130,IF(M10='0'!G$131,'0'!$A$131,IF(M10='0'!G$132,'0'!$A$132,IF(M10='0'!G$133,'0'!$A$133,IF(M10='0'!G$134,'0'!$A$134,'SP7 Świdnik'!AH10)))))))))))))))))))))))))))))))))))))))))))))))))))))))))))))))))</f>
        <v>136</v>
      </c>
      <c r="AH10" s="20">
        <f>IF(M10='0'!G$135,'0'!$A$135,IF(M10='0'!G$136,'0'!$A$136,IF(M10='0'!G$137,'0'!$A$137,IF(M10='0'!G$138,'0'!$A$138,IF(M10='0'!G$139,'0'!$A$139,IF(M10='0'!G$140,'0'!$A$140,IF(M10='0'!G$141,'0'!$A$141,IF(M10='0'!G$142,'0'!$A$142,IF(M10='0'!G$143,'0'!$A$143,IF(M10='0'!G$144,'0'!$A$144,IF(M10='0'!G$145,'0'!$A$145,IF(M10='0'!G$146,'0'!$A$146,IF(M10='0'!G$147,'0'!$A$147,IF(M10='0'!G$148,'0'!$A$148,IF(M10='0'!G$149,'0'!$A$149,IF(M10='0'!G$150,'0'!$A$150,IF(M10='0'!G$151,'0'!$A$151,IF(M10='0'!G$152,'0'!$A$152,IF(M10='0'!G$153,'0'!$A$153,IF(M10='0'!G$154,'0'!$A$154,IF(M10='0'!G$155,'0'!$A$155,IF(M10='0'!G$156,'0'!$A$156,IF(M10='0'!G$157,'0'!$A$157,IF(M10='0'!G$158,'0'!$A$158,IF(M10='0'!G$159,'0'!$A$159,IF(M10='0'!G$160,'0'!$A$160,IF(M10='0'!G$161,'0'!$A$161,IF(M10='0'!G$162,'0'!$A$162,IF(M10='0'!G$163,'0'!$A$163,IF(M10='0'!G$164,'0'!$A$164,IF(M10='0'!G$165,'0'!$A$165,IF(M10='0'!G$166,'0'!$A$166,IF(M10='0'!G$167,'0'!$A$167,IF(M10='0'!G$168,'0'!$A$168,IF(M10='0'!G$169,'0'!$A$169,IF(M10='0'!G$170,'0'!$A$170,IF(M10='0'!G$171,'0'!$A$171,IF(M10='0'!G$172,'0'!$A$172,IF(M10='0'!G$173,'0'!$A$173,IF(M10='0'!G$174,'0'!$A$174,IF(M10='0'!G$175,'0'!$A$175,IF(M10='0'!G$176,'0'!$A$176,IF(M10='0'!G$177,'0'!$A$177,IF(M10='0'!G$178,'0'!$A$178,IF(M10='0'!G$179,'0'!$A$179,IF(M10='0'!G$180,'0'!$A$180,IF(M10='0'!G$181,'0'!$A$181,IF(M10='0'!G$182,'0'!$A$182,IF(M10='0'!G$183,'0'!$A$183,IF(M10='0'!G$184,'0'!$A$184,IF(M10='0'!G$185,'0'!$A$185,IF(M10='0'!G$186,'0'!$A$186,IF(M10='0'!G$187,'0'!$A$187,IF(M10='0'!G$188,'0'!$A$188,IF(M10='0'!G$189,'0'!$A$189,IF(M10='0'!G$190,'0'!$A$190,IF(M10='0'!G$191,'0'!$A$191,IF(M10='0'!G$192,'0'!$A$192,IF(M10='0'!G$193,'0'!$A$193,IF(M10='0'!G$194,'0'!$A$194,IF(M10='0'!G$195,'0'!$A$195,IF(M10='0'!G$196,'0'!$A$196,IF(M10='0'!G$197,'0'!$A$197,AI10)))))))))))))))))))))))))))))))))))))))))))))))))))))))))))))))</f>
        <v>68</v>
      </c>
      <c r="AI10" s="20">
        <f>IF(M10='0'!G$197,'0'!$A$197,IF(M10='0'!G$198,'0'!$A$198,IF(M10='0'!G$199,'0'!$A$199,IF(M10='0'!G$200,'0'!$A$200,IF(M10='0'!G$201,'0'!$A$201,IF(M10='0'!G$202,'0'!$A$202,IF(M10='0'!G$203,'0'!$A$203,IF(M10&lt;='0'!G$204,'0'!$A$204,"0"))))))))</f>
        <v>1</v>
      </c>
    </row>
    <row r="11" spans="1:35" ht="15.75" customHeight="1">
      <c r="O11" s="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customHeight="1" thickBot="1">
      <c r="M12" s="125" t="s">
        <v>81</v>
      </c>
      <c r="N12" s="125"/>
      <c r="O12" s="22">
        <f>SUM(O4:O9)-P9</f>
        <v>1068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6.5" customHeight="1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 customHeight="1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.75" customHeight="1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7 Świdnik'!Q53)))))))))))))))))))))))))))))))))))))))))))))))))))))))))))))))))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7 Świdnik'!R53)))))))))))))))))))))))))))))))))))))))))))))))))))))))))))))))))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7 Świdnik'!Q54)))))))))))))))))))))))))))))))))))))))))))))))))))))))))))))))))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7 Świdnik'!R54)))))))))))))))))))))))))))))))))))))))))))))))))))))))))))))))))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7 Świdnik'!Q55)))))))))))))))))))))))))))))))))))))))))))))))))))))))))))))))))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7 Świdnik'!R55)))))))))))))))))))))))))))))))))))))))))))))))))))))))))))))))))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7 Świdnik'!Q56)))))))))))))))))))))))))))))))))))))))))))))))))))))))))))))))))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7 Świdnik'!R56)))))))))))))))))))))))))))))))))))))))))))))))))))))))))))))))))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7 Świdnik'!Q57)))))))))))))))))))))))))))))))))))))))))))))))))))))))))))))))))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7 Świdnik'!R57)))))))))))))))))))))))))))))))))))))))))))))))))))))))))))))))))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7 Świdnik'!Q58)))))))))))))))))))))))))))))))))))))))))))))))))))))))))))))))))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7 Świdnik'!R58)))))))))))))))))))))))))))))))))))))))))))))))))))))))))))))))))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7 Świdnik'!Q59)))))))))))))))))))))))))))))))))))))))))))))))))))))))))))))))))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7 Świdnik'!R59)))))))))))))))))))))))))))))))))))))))))))))))))))))))))))))))))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7 Świdnik'!Q60)))))))))))))))))))))))))))))))))))))))))))))))))))))))))))))))))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7 Świdnik'!R60)))))))))))))))))))))))))))))))))))))))))))))))))))))))))))))))))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I14" sqref="I14"/>
    </sheetView>
  </sheetViews>
  <sheetFormatPr defaultRowHeight="14.25"/>
  <cols>
    <col min="1" max="1" width="3.375" customWidth="1"/>
    <col min="2" max="2" width="13.25" customWidth="1"/>
    <col min="3" max="3" width="10.5" customWidth="1"/>
    <col min="4" max="4" width="5.7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242</v>
      </c>
      <c r="F1" s="121"/>
      <c r="G1" s="121"/>
      <c r="H1" s="121"/>
      <c r="I1" s="15" t="s">
        <v>83</v>
      </c>
      <c r="J1" s="16">
        <f>(O12)</f>
        <v>1004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246</v>
      </c>
      <c r="C4" t="s">
        <v>247</v>
      </c>
      <c r="D4">
        <v>2005</v>
      </c>
      <c r="E4">
        <v>9.32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PSP Janów Lubelski'!Q4)))))))))))))))))))))))))))))))))))))))))))))))))))))))))))))))))</f>
        <v>66</v>
      </c>
      <c r="G4" s="6">
        <v>1.3797453703703704E-3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PSP Janów Lubelski'!U4)))))))))))))))))))))))))))))))))))))))))))))))))))))))))))))))))</f>
        <v>76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PSP Janów Lubelski'!Y4)))))))))))))))))))))))))))))))))))))))))))))))))))))))))))))))))</f>
        <v>0</v>
      </c>
      <c r="K4">
        <v>4.32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PSP Janów Lubelski'!AC4)))))))))))))))))))))))))))))))))))))))))))))))))))))))))))))))))</f>
        <v>70</v>
      </c>
      <c r="M4">
        <v>41.5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PSP Janów Lubelski'!AG4)))))))))))))))))))))))))))))))))))))))))))))))))))))))))))))))))</f>
        <v>77</v>
      </c>
      <c r="O4" s="21">
        <f t="shared" ref="O4:O10" si="0">SUM(F4+H4+J4+L4+N4)</f>
        <v>289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PSP Janów Lubelski'!R4)))))))))))))))))))))))))))))))))))))))))))))))))))))))))))))))))</f>
        <v>66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66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PSP Janów Lubelski'!V4)))))))))))))))))))))))))))))))))))))))))))))))))))))))))))))))))</f>
        <v>76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70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PSP Janów Lubelski'!Z4)))))))))))))))))))))))))))))))))))))))))))))))))))))))))))))))))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PSP Janów Lubelski'!AD4)))))))))))))))))))))))))))))))))))))))))))))))))))))))))))))))))</f>
        <v>70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70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PSP Janów Lubelski'!AH4)))))))))))))))))))))))))))))))))))))))))))))))))))))))))))))))))</f>
        <v>77</v>
      </c>
      <c r="AH4" s="20" t="str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0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248</v>
      </c>
      <c r="C5" t="s">
        <v>249</v>
      </c>
      <c r="D5">
        <v>2005</v>
      </c>
      <c r="E5">
        <v>9.74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PSP Janów Lubelski'!Q5)))))))))))))))))))))))))))))))))))))))))))))))))))))))))))))))))</f>
        <v>55</v>
      </c>
      <c r="G5" s="6">
        <v>1.4671296296296296E-3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PSP Janów Lubelski'!U5)))))))))))))))))))))))))))))))))))))))))))))))))))))))))))))))))</f>
        <v>61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PSP Janów Lubelski'!Y5)))))))))))))))))))))))))))))))))))))))))))))))))))))))))))))))))</f>
        <v>0</v>
      </c>
      <c r="K5">
        <v>3.48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PSP Janów Lubelski'!AC5)))))))))))))))))))))))))))))))))))))))))))))))))))))))))))))))))</f>
        <v>36</v>
      </c>
      <c r="M5">
        <v>32.5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PSP Janów Lubelski'!AG5)))))))))))))))))))))))))))))))))))))))))))))))))))))))))))))))))</f>
        <v>53</v>
      </c>
      <c r="O5" s="21">
        <f t="shared" si="0"/>
        <v>205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PSP Janów Lubelski'!R5)))))))))))))))))))))))))))))))))))))))))))))))))))))))))))))))))</f>
        <v>55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55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PSP Janów Lubelski'!V5)))))))))))))))))))))))))))))))))))))))))))))))))))))))))))))))))</f>
        <v>61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61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PSP Janów Lubelski'!Z5)))))))))))))))))))))))))))))))))))))))))))))))))))))))))))))))))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PSP Janów Lubelski'!AD5)))))))))))))))))))))))))))))))))))))))))))))))))))))))))))))))))</f>
        <v>36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36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PSP Janów Lubelski'!AH5)))))))))))))))))))))))))))))))))))))))))))))))))))))))))))))))))</f>
        <v>53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53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303</v>
      </c>
      <c r="C6" t="s">
        <v>302</v>
      </c>
      <c r="D6">
        <v>2007</v>
      </c>
      <c r="E6">
        <v>10.92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PSP Janów Lubelski'!Q6)))))))))))))))))))))))))))))))))))))))))))))))))))))))))))))))))</f>
        <v>25</v>
      </c>
      <c r="G6" s="6">
        <v>1.5993055555555554E-3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PSP Janów Lubelski'!U6)))))))))))))))))))))))))))))))))))))))))))))))))))))))))))))))))</f>
        <v>41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PSP Janów Lubelski'!Y6)))))))))))))))))))))))))))))))))))))))))))))))))))))))))))))))))</f>
        <v>0</v>
      </c>
      <c r="K6">
        <v>3.46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PSP Janów Lubelski'!AC6)))))))))))))))))))))))))))))))))))))))))))))))))))))))))))))))))</f>
        <v>36</v>
      </c>
      <c r="M6">
        <v>28.5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PSP Janów Lubelski'!AG6)))))))))))))))))))))))))))))))))))))))))))))))))))))))))))))))))</f>
        <v>43</v>
      </c>
      <c r="O6" s="21">
        <f t="shared" si="0"/>
        <v>145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PSP Janów Lubelski'!R6)))))))))))))))))))))))))))))))))))))))))))))))))))))))))))))))))</f>
        <v>25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25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PSP Janów Lubelski'!V6)))))))))))))))))))))))))))))))))))))))))))))))))))))))))))))))))</f>
        <v>41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41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PSP Janów Lubelski'!Z6)))))))))))))))))))))))))))))))))))))))))))))))))))))))))))))))))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PSP Janów Lubelski'!AD6)))))))))))))))))))))))))))))))))))))))))))))))))))))))))))))))))</f>
        <v>36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36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PSP Janów Lubelski'!AH6)))))))))))))))))))))))))))))))))))))))))))))))))))))))))))))))))</f>
        <v>43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43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243</v>
      </c>
      <c r="C7" t="s">
        <v>195</v>
      </c>
      <c r="D7">
        <v>2007</v>
      </c>
      <c r="E7">
        <v>10.3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PSP Janów Lubelski'!Q7)))))))))))))))))))))))))))))))))))))))))))))))))))))))))))))))))</f>
        <v>41</v>
      </c>
      <c r="G7" s="6">
        <v>1.9437499999999999E-3</v>
      </c>
      <c r="H7" s="10" t="str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PSP Janów Lubelski'!U7)))))))))))))))))))))))))))))))))))))))))))))))))))))))))))))))))</f>
        <v>0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PSP Janów Lubelski'!Y7)))))))))))))))))))))))))))))))))))))))))))))))))))))))))))))))))</f>
        <v>0</v>
      </c>
      <c r="K7">
        <v>3.2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PSP Janów Lubelski'!AC7)))))))))))))))))))))))))))))))))))))))))))))))))))))))))))))))))</f>
        <v>27</v>
      </c>
      <c r="M7">
        <v>26.5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PSP Janów Lubelski'!AG7)))))))))))))))))))))))))))))))))))))))))))))))))))))))))))))))))</f>
        <v>37</v>
      </c>
      <c r="O7" s="21">
        <f t="shared" si="0"/>
        <v>105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PSP Janów Lubelski'!R7)))))))))))))))))))))))))))))))))))))))))))))))))))))))))))))))))</f>
        <v>41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41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 t="str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PSP Janów Lubelski'!V7)))))))))))))))))))))))))))))))))))))))))))))))))))))))))))))))))</f>
        <v>0</v>
      </c>
      <c r="V7" s="20" t="str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0</v>
      </c>
      <c r="W7" s="20" t="str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0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PSP Janów Lubelski'!Z7)))))))))))))))))))))))))))))))))))))))))))))))))))))))))))))))))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PSP Janów Lubelski'!AD7)))))))))))))))))))))))))))))))))))))))))))))))))))))))))))))))))</f>
        <v>27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27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PSP Janów Lubelski'!AH7)))))))))))))))))))))))))))))))))))))))))))))))))))))))))))))))))</f>
        <v>37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37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244</v>
      </c>
      <c r="C8" t="s">
        <v>219</v>
      </c>
      <c r="D8">
        <v>2005</v>
      </c>
      <c r="E8">
        <v>9.42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PSP Janów Lubelski'!Q8)))))))))))))))))))))))))))))))))))))))))))))))))))))))))))))))))</f>
        <v>63</v>
      </c>
      <c r="G8" s="6">
        <v>1.6916666666666666E-3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PSP Janów Lubelski'!U8)))))))))))))))))))))))))))))))))))))))))))))))))))))))))))))))))</f>
        <v>26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PSP Janów Lubelski'!Y8)))))))))))))))))))))))))))))))))))))))))))))))))))))))))))))))))</f>
        <v>0</v>
      </c>
      <c r="K8">
        <v>3.66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PSP Janów Lubelski'!AC8)))))))))))))))))))))))))))))))))))))))))))))))))))))))))))))))))</f>
        <v>42</v>
      </c>
      <c r="M8">
        <v>29.5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PSP Janów Lubelski'!AG8)))))))))))))))))))))))))))))))))))))))))))))))))))))))))))))))))</f>
        <v>45</v>
      </c>
      <c r="O8" s="21">
        <f t="shared" si="0"/>
        <v>176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PSP Janów Lubelski'!R8)))))))))))))))))))))))))))))))))))))))))))))))))))))))))))))))))</f>
        <v>63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63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PSP Janów Lubelski'!V8)))))))))))))))))))))))))))))))))))))))))))))))))))))))))))))))))</f>
        <v>26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26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PSP Janów Lubelski'!Z8)))))))))))))))))))))))))))))))))))))))))))))))))))))))))))))))))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PSP Janów Lubelski'!AD8)))))))))))))))))))))))))))))))))))))))))))))))))))))))))))))))))</f>
        <v>42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42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PSP Janów Lubelski'!AH8)))))))))))))))))))))))))))))))))))))))))))))))))))))))))))))))))</f>
        <v>45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45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245</v>
      </c>
      <c r="C9" t="s">
        <v>216</v>
      </c>
      <c r="D9">
        <v>2005</v>
      </c>
      <c r="E9">
        <v>9.82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PSP Janów Lubelski'!Q9)))))))))))))))))))))))))))))))))))))))))))))))))))))))))))))))))</f>
        <v>53</v>
      </c>
      <c r="G9" s="6">
        <v>1.6144675925925927E-3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PSP Janów Lubelski'!U9)))))))))))))))))))))))))))))))))))))))))))))))))))))))))))))))))</f>
        <v>38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PSP Janów Lubelski'!Y9)))))))))))))))))))))))))))))))))))))))))))))))))))))))))))))))))</f>
        <v>0</v>
      </c>
      <c r="K9">
        <v>3.61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PSP Janów Lubelski'!AC9)))))))))))))))))))))))))))))))))))))))))))))))))))))))))))))))))</f>
        <v>41</v>
      </c>
      <c r="M9">
        <v>34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PSP Janów Lubelski'!AG9)))))))))))))))))))))))))))))))))))))))))))))))))))))))))))))))))</f>
        <v>57</v>
      </c>
      <c r="O9" s="21">
        <f t="shared" si="0"/>
        <v>189</v>
      </c>
      <c r="P9" s="18">
        <f>MIN(O4:O9)</f>
        <v>105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PSP Janów Lubelski'!R9)))))))))))))))))))))))))))))))))))))))))))))))))))))))))))))))))</f>
        <v>53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53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PSP Janów Lubelski'!V9)))))))))))))))))))))))))))))))))))))))))))))))))))))))))))))))))</f>
        <v>38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38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PSP Janów Lubelski'!Z9)))))))))))))))))))))))))))))))))))))))))))))))))))))))))))))))))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PSP Janów Lubelski'!AD9)))))))))))))))))))))))))))))))))))))))))))))))))))))))))))))))))</f>
        <v>41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41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PSP Janów Lubelski'!AH9)))))))))))))))))))))))))))))))))))))))))))))))))))))))))))))))))</f>
        <v>57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57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PSP Janów Lubelski'!Q10)))))))))))))))))))))))))))))))))))))))))))))))))))))))))))))))))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PSP Janów Lubelski'!U10)))))))))))))))))))))))))))))))))))))))))))))))))))))))))))))))))</f>
        <v>0</v>
      </c>
      <c r="J10" s="10">
        <f>IF(I10=0,,IF(I10='0'!E$5,'0'!$A$5,IF(I10='0'!E$6,'0'!$A$6,IF(I10='0'!E$7,'0'!$A$7,IF(I10='0'!E$8,'0'!$A$8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'PSP Janów Lubelski'!Y10)))))))))))))))))))))))))))))))))))))))))))))))))))))))))))))))))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PSP Janów Lubelski'!AC10)))))))))))))))))))))))))))))))))))))))))))))))))))))))))))))))))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PSP Janów Lubelski'!AG10)))))))))))))))))))))))))))))))))))))))))))))))))))))))))))))))))</f>
        <v>0</v>
      </c>
      <c r="O10" s="21">
        <f t="shared" si="0"/>
        <v>0</v>
      </c>
      <c r="P10" s="18"/>
      <c r="Q10" s="20">
        <f>IF(E10&lt;='0'!B$69,'0'!$A$69,IF(E10&lt;='0'!B$70,'0'!$A$70,IF(E10&lt;='0'!B$71,'0'!$A$71,IF(E10&lt;='0'!B$72,'0'!$A$72,IF(E10&lt;='0'!B$73,'0'!$A$73,IF(E10&lt;='0'!B$74,'0'!$A$74,IF(E10&lt;='0'!B$75,'0'!$A$75,IF(E10&lt;='0'!B$76,'0'!$A$76,IF(E10&lt;='0'!B$77,'0'!$A$77,IF(E10&lt;='0'!B$78,'0'!$A$78,IF(E10&lt;='0'!B$79,'0'!$A$79,IF(E10&lt;='0'!B$80,'0'!$A$80,IF(E10&lt;='0'!B$81,'0'!$A$81,IF(E10&lt;='0'!B$82,'0'!$A$82,IF(E10&lt;='0'!B$83,'0'!$A$83,IF(E10&lt;='0'!B$84,'0'!$A$84,IF(E10&lt;='0'!B$85,'0'!$A$85,IF(E10&lt;='0'!B$86,'0'!$A$86,IF(E10&lt;='0'!B$87,'0'!$A$87,IF(E10&lt;='0'!B$88,'0'!$A$88,IF(E10&lt;='0'!B$89,'0'!$A$89,IF(E10&lt;='0'!B$90,'0'!$A$90,IF(E10&lt;='0'!B$91,'0'!$A$91,IF(E10&lt;='0'!B$92,'0'!$A$92,IF(E10&lt;='0'!B$93,'0'!$A$93,IF(E10&lt;='0'!B$94,'0'!$A$94,IF(E10&lt;='0'!B$95,'0'!$A$95,IF(E10&lt;='0'!B$96,'0'!$A$96,IF(E10&lt;='0'!B$97,'0'!$A$97,IF(E10&lt;='0'!B$98,'0'!$A$98,IF(E10&lt;='0'!B$99,'0'!$A$99,IF(E10&lt;='0'!B$100,'0'!$A$100,IF(E10&lt;='0'!B$101,'0'!$A$101,IF(E10&lt;='0'!B$102,'0'!$A$102,IF(E10&lt;='0'!B$103,'0'!$A$103,IF(E10&lt;='0'!B$104,'0'!$A$104,IF(E10&lt;='0'!B$105,'0'!$A$105,IF(E10&lt;='0'!B$106,'0'!$A$106,IF(E10&lt;='0'!B$107,'0'!$A$108,IF(E10&lt;='0'!B$109,'0'!$A$109,IF(E10&lt;='0'!B$110,'0'!$A$110,IF(E10&lt;='0'!B$111,'0'!$A$111,IF(E10&lt;='0'!B$112,'0'!$A$112,IF(E10&lt;='0'!B$113,'0'!$A$113,IF(E10&lt;='0'!B$114,'0'!$A$114,IF(E10&lt;='0'!B$115,'0'!$A$115,IF(E10&lt;='0'!B$116,'0'!$A$116,IF(E10&lt;='0'!B$117,'0'!$A$117,IF(E10&lt;='0'!B$118,'0'!$A$118,IF(E10&lt;='0'!B$119,'0'!$A$119,IF(E10&lt;='0'!B$120,'0'!$A$120,IF(E10&lt;='0'!B$121,'0'!$A$121,IF(E10&lt;='0'!B$122,'0'!$A$122,IF(E10&lt;='0'!B$123,'0'!$A$123,IF(E10&lt;='0'!B$124,'0'!$A$124,IF(E10&lt;='0'!B$125,'0'!$A$125,IF(E10&lt;='0'!B$126,'0'!$A$126,IF(E10&lt;='0'!B$127,'0'!$A$127,IF(E10&lt;='0'!B$128,'0'!$A$128,IF(E10&lt;='0'!B$129,'0'!$A$129,IF(E10&lt;='0'!B$130,'0'!$A$130,IF(E10&lt;='0'!B$131,'0'!$A$131,IF(E10&lt;='0'!B$132,'0'!$A$132,IF(E10&lt;='0'!B$133,'0'!$A$133,IF(E10&lt;='0'!B$134,'0'!$A$134,'PSP Janów Lubelski'!R10)))))))))))))))))))))))))))))))))))))))))))))))))))))))))))))))))</f>
        <v>136</v>
      </c>
      <c r="R10" s="20">
        <f>IF(E10&lt;='0'!B$135,'0'!$A$135,IF(E10&lt;='0'!B$136,'0'!$A$136,IF(E10&lt;='0'!B$137,'0'!$A$137,IF(E10&lt;='0'!B$138,'0'!$A$138,IF(E10&lt;='0'!B$139,'0'!$A$139,IF(E10&lt;='0'!B$140,'0'!$A$140,IF(E10&lt;='0'!B$141,'0'!$A$141,IF(E10&lt;='0'!B$142,'0'!$A$142,IF(E10&lt;='0'!B$143,'0'!$A$143,IF(E10&lt;='0'!B$144,'0'!$A$144,IF(E10&lt;='0'!B$145,'0'!$A$145,IF(E10&lt;='0'!B$146,'0'!$A$146,IF(E10&lt;='0'!B$147,'0'!$A$147,IF(E10&lt;='0'!B$148,'0'!$A$148,IF(E10&lt;='0'!B$149,'0'!$A$149,IF(E10&lt;='0'!B$150,'0'!$A$150,IF(E10&lt;='0'!B$151,'0'!$A$151,IF(E10&lt;='0'!B$152,'0'!$A$152,IF(E10&lt;='0'!B$153,'0'!$A$153,IF(E10&lt;='0'!B$154,'0'!$A$154,IF(E10&lt;='0'!B$155,'0'!$A$155,IF(E10&lt;='0'!B$156,'0'!$A$156,IF(E10&lt;='0'!B$157,'0'!$A$157,IF(E10&lt;='0'!B$158,'0'!$A$158,IF(E10&lt;='0'!B$159,'0'!$A$159,IF(E10&lt;='0'!B$160,'0'!$A$160,IF(E10&lt;='0'!B$161,'0'!$A$161,IF(E10&lt;='0'!B$162,'0'!$A$162,IF(E10&lt;='0'!B$163,'0'!$A$163,IF(E10&lt;='0'!B$164,'0'!$A$164,IF(E10&lt;='0'!B$165,'0'!$A$165,IF(E10&lt;='0'!B$166,'0'!$A$166,IF(E10&lt;='0'!B$167,'0'!$A$167,IF(E10&lt;='0'!B$168,'0'!$A$168,IF(E10&lt;='0'!B$169,'0'!$A$169,IF(E10&lt;='0'!B$170,'0'!$A$170,IF(E10&lt;='0'!B$171,'0'!$A$171,IF(E10&lt;='0'!B$172,'0'!$A$172,IF(E10&lt;='0'!B$173,'0'!$A$173,IF(E10&lt;='0'!B$174,'0'!$A$174,IF(E10&lt;='0'!B$175,'0'!$A$175,IF(E10&lt;='0'!B$176,'0'!$A$176,IF(E10&lt;='0'!B$177,'0'!$A$177,IF(E10&lt;='0'!B$178,'0'!$A$178,IF(E10&lt;='0'!B$179,'0'!$A$179,IF(E10&lt;='0'!B$180,'0'!$A$180,IF(E10&lt;='0'!B$181,'0'!$A$181,IF(E10&lt;='0'!B$182,'0'!$A$182,IF(E10&lt;='0'!B$183,'0'!$A$183,IF(E10&lt;='0'!B$184,'0'!$A$184,IF(E10&lt;='0'!B$185,'0'!$A$185,IF(E10&lt;='0'!B$186,'0'!$A$186,IF(E10&lt;='0'!B$187,'0'!$A$187,IF(E10&lt;='0'!B$188,'0'!$A$188,IF(E10&lt;='0'!B$189,'0'!$A$189,IF(E10&lt;='0'!B$190,'0'!$A$190,IF(E10&lt;='0'!B$191,'0'!$A$191,IF(E10&lt;='0'!B$192,'0'!$A$192,IF(E10&lt;='0'!B$193,'0'!$A$193,IF(E10&lt;='0'!B$194,'0'!$A$194,IF(E10&lt;='0'!B$195,'0'!$A$195,IF(E10&lt;='0'!B$196,'0'!$A$196,IF(E10&lt;='0'!B$197,'0'!$A$197,S10)))))))))))))))))))))))))))))))))))))))))))))))))))))))))))))))</f>
        <v>70</v>
      </c>
      <c r="S10" s="20">
        <f>IF(E10&lt;='0'!B$197,'0'!$A$197,IF(E10&lt;='0'!B$198,'0'!$A$198,IF(E10&lt;='0'!B$199,'0'!$A$199,IF(E10&lt;='0'!B$200,'0'!$A$200,IF(E10&lt;='0'!B$201,'0'!$A$201,IF(E10&lt;='0'!B$202,'0'!$A$202,IF(E10&lt;='0'!B$203,'0'!$A$203,IF(E10&lt;='0'!B$204,'0'!$A$204,"0"))))))))</f>
        <v>8</v>
      </c>
      <c r="T10" s="20"/>
      <c r="U10" s="20">
        <f>IF(G10&lt;='0'!D$69,'0'!$A$69,IF(G10&lt;='0'!D$70,'0'!$A$70,IF(G10&lt;='0'!D$71,'0'!$A$71,IF(G10&lt;='0'!D$72,'0'!$A$72,IF(G10&lt;='0'!D$73,'0'!$A$73,IF(G10&lt;='0'!D$74,'0'!$A$74,IF(G10&lt;='0'!D$75,'0'!$A$75,IF(G10&lt;='0'!D$76,'0'!$A$76,IF(G10&lt;='0'!D$77,'0'!$A$77,IF(G10&lt;='0'!D$78,'0'!$A$78,IF(G10&lt;='0'!D$79,'0'!$A$79,IF(G10&lt;='0'!D$80,'0'!$A$80,IF(G10&lt;='0'!D$81,'0'!$A$81,IF(G10&lt;='0'!D$82,'0'!$A$82,IF(G10&lt;='0'!D$83,'0'!$A$83,IF(G10&lt;='0'!D$84,'0'!$A$84,IF(G10&lt;='0'!D$85,'0'!$A$85,IF(G10&lt;='0'!D$86,'0'!$A$86,IF(G10&lt;='0'!D$87,'0'!$A$87,IF(G10&lt;='0'!D$88,'0'!$A$88,IF(G10&lt;='0'!D$89,'0'!$A$89,IF(G10&lt;='0'!D$90,'0'!$A$90,IF(G10&lt;='0'!D$91,'0'!$A$91,IF(G10&lt;='0'!D$92,'0'!$A$92,IF(G10&lt;='0'!D$93,'0'!$A$93,IF(G10&lt;='0'!D$94,'0'!$A$94,IF(G10&lt;='0'!D$95,'0'!$A$95,IF(G10&lt;='0'!D$96,'0'!$A$96,IF(G10&lt;='0'!D$97,'0'!$A$97,IF(G10&lt;='0'!D$98,'0'!$A$98,IF(G10&lt;='0'!D$99,'0'!$A$99,IF(G10&lt;='0'!D$100,'0'!$A$100,IF(G10&lt;='0'!D$101,'0'!$A$101,IF(G10&lt;='0'!D$102,'0'!$A$102,IF(G10&lt;='0'!D$103,'0'!$A$103,IF(G10&lt;='0'!D$104,'0'!$A$104,IF(G10&lt;='0'!D$105,'0'!$A$105,IF(G10&lt;='0'!D$106,'0'!$A$106,IF(G10&lt;='0'!D$107,'0'!$A$108,IF(G10&lt;='0'!D$109,'0'!$A$109,IF(G10&lt;='0'!D$110,'0'!$A$110,IF(G10&lt;='0'!D$111,'0'!$A$111,IF(G10&lt;='0'!D$112,'0'!$A$112,IF(G10&lt;='0'!D$113,'0'!$A$113,IF(G10&lt;='0'!D$114,'0'!$A$114,IF(G10&lt;='0'!D$115,'0'!$A$115,IF(G10&lt;='0'!D$116,'0'!$A$116,IF(G10&lt;='0'!D$117,'0'!$A$117,IF(G10&lt;='0'!D$118,'0'!$A$118,IF(G10&lt;='0'!D$119,'0'!$A$119,IF(G10&lt;='0'!D$120,'0'!$A$120,IF(G10&lt;='0'!D$121,'0'!$A$121,IF(G10&lt;='0'!D$122,'0'!$A$122,IF(G10&lt;='0'!D$123,'0'!$A$123,IF(G10&lt;='0'!D$124,'0'!$A$124,IF(G10&lt;='0'!D$125,'0'!$A$125,IF(G10&lt;='0'!D$126,'0'!$A$126,IF(G10&lt;='0'!D$127,'0'!$A$127,IF(G10&lt;='0'!D$128,'0'!$A$128,IF(G10&lt;='0'!D$129,'0'!$A$129,IF(G10&lt;='0'!D$130,'0'!$A$130,IF(G10&lt;='0'!D$131,'0'!$A$131,IF(G10&lt;='0'!D$132,'0'!$A$132,IF(G10&lt;='0'!D$133,'0'!$A$133,IF(G10&lt;='0'!D$134,'0'!$A$134,'PSP Janów Lubelski'!V10)))))))))))))))))))))))))))))))))))))))))))))))))))))))))))))))))</f>
        <v>136</v>
      </c>
      <c r="V10" s="20">
        <f>IF(G10&lt;='0'!D$135,'0'!$A$135,IF(G10&lt;='0'!D$136,'0'!$A$136,IF(G10&lt;='0'!D$137,'0'!$A$137,IF(G10&lt;='0'!D$138,'0'!$A$138,IF(G10&lt;='0'!D$139,'0'!$A$139,IF(G10&lt;='0'!D$140,'0'!$A$140,IF(G10&lt;='0'!D$141,'0'!$A$141,IF(G10&lt;='0'!D$142,'0'!$A$142,IF(G10&lt;='0'!D$143,'0'!$A$143,IF(G10&lt;='0'!D$144,'0'!$A$144,IF(G10&lt;='0'!D$145,'0'!$A$145,IF(G10&lt;='0'!D$146,'0'!$A$146,IF(G10&lt;='0'!D$147,'0'!$A$147,IF(G10&lt;='0'!D$148,'0'!$A$148,IF(G10&lt;='0'!D$149,'0'!$A$149,IF(G10&lt;='0'!D$150,'0'!$A$150,IF(G10&lt;='0'!D$151,'0'!$A$151,IF(G10&lt;='0'!D$152,'0'!$A$152,IF(G10&lt;='0'!D$153,'0'!$A$153,IF(G10&lt;='0'!D$154,'0'!$A$154,IF(G10&lt;='0'!D$155,'0'!$A$155,IF(G10&lt;='0'!D$156,'0'!$A$156,IF(G10&lt;='0'!D$157,'0'!$A$157,IF(G10&lt;='0'!D$158,'0'!$A$158,IF(G10&lt;='0'!D$159,'0'!$A$159,IF(G10&lt;='0'!D$160,'0'!$A$160,IF(G10&lt;='0'!D$161,'0'!$A$161,IF(G10&lt;='0'!D$162,'0'!$A$162,IF(G10&lt;='0'!D$163,'0'!$A$163,IF(G10&lt;='0'!D$164,'0'!$A$164,IF(G10&lt;='0'!D$165,'0'!$A$165,IF(G10&lt;='0'!D$166,'0'!$A$166,IF(G10&lt;='0'!D$167,'0'!$A$167,IF(G10&lt;='0'!D$168,'0'!$A$168,IF(G10&lt;='0'!D$169,'0'!$A$169,IF(G10&lt;='0'!D$170,'0'!$A$170,IF(G10&lt;='0'!D$171,'0'!$A$171,IF(G10&lt;='0'!D$172,'0'!$A$172,IF(G10&lt;='0'!D$173,'0'!$A$173,IF(G10&lt;='0'!D$174,'0'!$A$174,IF(G10&lt;='0'!D$175,'0'!$A$175,IF(G10&lt;='0'!D$176,'0'!$A$176,IF(G10&lt;='0'!D$177,'0'!$A$177,IF(G10&lt;='0'!D$178,'0'!$A$178,IF(G10&lt;='0'!D$179,'0'!$A$179,IF(G10&lt;='0'!D$180,'0'!$A$180,IF(G10&lt;='0'!D$181,'0'!$A$181,IF(G10&lt;='0'!D$182,'0'!$A$182,IF(G10&lt;='0'!D$183,'0'!$A$183,IF(G10&lt;='0'!D$184,'0'!$A$184,IF(G10&lt;='0'!D$185,'0'!$A$185,IF(G10&lt;='0'!D$186,'0'!$A$186,IF(G10&lt;='0'!D$187,'0'!$A$187,IF(G10&lt;='0'!D$188,'0'!$A$188,IF(G10&lt;='0'!D$189,'0'!$A$189,IF(G10&lt;='0'!D$190,'0'!$A$190,IF(G10&lt;='0'!D$191,'0'!$A$191,IF(G10&lt;='0'!D$192,'0'!$A$192,IF(G10&lt;='0'!D$193,'0'!$A$193,IF(G10&lt;='0'!D$194,'0'!$A$194,IF(G10&lt;='0'!D$195,'0'!$A$195,IF(G10&lt;='0'!D$196,'0'!$A$196,IF(G10&lt;='0'!D$197,'0'!$A$197,W10)))))))))))))))))))))))))))))))))))))))))))))))))))))))))))))))</f>
        <v>70</v>
      </c>
      <c r="W10" s="20">
        <f>IF(G10&lt;='0'!D$197,'0'!$A$197,IF(G10&lt;='0'!D$198,'0'!$A$198,IF(G10&lt;='0'!D$199,'0'!$A$199,IF(G10&lt;='0'!D$200,'0'!$A$200,IF(G10&lt;='0'!D$201,'0'!$A$201,IF(G10&lt;='0'!D$202,'0'!$A$202,IF(G10&lt;='0'!D$203,'0'!$A$203,IF(G10&lt;='0'!D$204,'0'!$A$204,"0"))))))))</f>
        <v>8</v>
      </c>
      <c r="X10" s="20"/>
      <c r="Y10" s="20">
        <f>IF(I10='0'!E$69,'0'!$A$69,IF(I10='0'!E$70,'0'!$A$70,IF(I10='0'!E$71,'0'!$A$71,IF(I10='0'!E$72,'0'!$A$72,IF(I10='0'!E$73,'0'!$A$73,IF(I10='0'!E$74,'0'!$A$74,IF(I10='0'!E$75,'0'!$A$75,IF(I10='0'!E$76,'0'!$A$76,IF(I10='0'!E$77,'0'!$A$77,IF(I10='0'!E$78,'0'!$A$78,IF(I10='0'!E$79,'0'!$A$79,IF(I10='0'!E$80,'0'!$A$80,IF(I10='0'!E$81,'0'!$A$81,IF(I10='0'!E$82,'0'!$A$82,IF(I10='0'!E$83,'0'!$A$83,IF(I10='0'!E$84,'0'!$A$84,IF(I10='0'!E$85,'0'!$A$85,IF(I10='0'!E$86,'0'!$A$86,IF(I10='0'!E$87,'0'!$A$87,IF(I10='0'!E$88,'0'!$A$88,IF(I10='0'!E$89,'0'!$A$89,IF(I10='0'!E$90,'0'!$A$90,IF(I10='0'!E$91,'0'!$A$91,IF(I10='0'!E$92,'0'!$A$92,IF(I10='0'!E$93,'0'!$A$93,IF(I10='0'!E$94,'0'!$A$94,IF(I10='0'!E$95,'0'!$A$95,IF(I10='0'!E$96,'0'!$A$96,IF(I10='0'!E$97,'0'!$A$97,IF(I10='0'!E$98,'0'!$A$98,IF(I10='0'!E$99,'0'!$A$99,IF(I10='0'!E$100,'0'!$A$100,IF(I10='0'!E$101,'0'!$A$101,IF(I10='0'!E$102,'0'!$A$102,IF(I10='0'!E$103,'0'!$A$103,IF(I10='0'!E$104,'0'!$A$104,IF(I10='0'!E$105,'0'!$A$105,IF(I10='0'!E$106,'0'!$A$106,IF(I10='0'!E$107,'0'!$A$108,IF(I10='0'!E$109,'0'!$A$109,IF(I10='0'!E$110,'0'!$A$110,IF(I10='0'!E$111,'0'!$A$111,IF(I10='0'!E$112,'0'!$A$112,IF(I10='0'!E$113,'0'!$A$113,IF(I10='0'!E$114,'0'!$A$114,IF(I10='0'!E$115,'0'!$A$115,IF(I10='0'!E$116,'0'!$A$116,IF(I10='0'!E$117,'0'!$A$117,IF(I10='0'!E$118,'0'!$A$118,IF(I10='0'!E$119,'0'!$A$119,IF(I10='0'!E$120,'0'!$A$120,IF(I10='0'!E$121,'0'!$A$121,IF(I10='0'!E$122,'0'!$A$122,IF(I10='0'!E$123,'0'!$A$123,IF(I10='0'!E$124,'0'!$A$124,IF(I10='0'!E$125,'0'!$A$125,IF(I10='0'!E$126,'0'!$A$126,IF(I10='0'!E$127,'0'!$A$127,IF(I10='0'!E$128,'0'!$A$128,IF(I10='0'!E$129,'0'!$A$129,IF(I10='0'!E$130,'0'!$A$130,IF(I10='0'!E$131,'0'!$A$131,IF(I10='0'!E$132,'0'!$A$132,IF(I10='0'!E$133,'0'!$A$133,IF(I10='0'!E$134,'0'!$A$134,'PSP Janów Lubelski'!Z10)))))))))))))))))))))))))))))))))))))))))))))))))))))))))))))))))</f>
        <v>136</v>
      </c>
      <c r="Z10" s="20">
        <f>IF(I10='0'!E$135,'0'!$A$135,IF(I10='0'!E$136,'0'!$A$136,IF(I10='0'!E$137,'0'!$A$137,IF(I10='0'!E$138,'0'!$A$138,IF(I10='0'!E$139,'0'!$A$139,IF(I10='0'!E$140,'0'!$A$140,IF(I10='0'!E$141,'0'!$A$141,IF(I10='0'!E$142,'0'!$A$142,IF(I10='0'!E$143,'0'!$A$143,IF(I10='0'!E$144,'0'!$A$144,IF(I10='0'!E$145,'0'!$A$145,IF(I10='0'!E$146,'0'!$A$146,IF(I10='0'!E$147,'0'!$A$147,IF(I10='0'!E$148,'0'!$A$148,IF(I10='0'!E$149,'0'!$A$149,IF(I10='0'!E$150,'0'!$A$150,IF(I10='0'!E$151,'0'!$A$151,IF(I10='0'!E$152,'0'!$A$152,IF(I10='0'!E$153,'0'!$A$153,IF(I10='0'!E$154,'0'!$A$154,IF(I10='0'!E$155,'0'!$A$155,IF(I10='0'!E$156,'0'!$A$156,IF(I10='0'!E$157,'0'!$A$157,IF(I10='0'!E$158,'0'!$A$158,IF(I10='0'!E$159,'0'!$A$159,IF(I10='0'!E$160,'0'!$A$160,IF(I10='0'!E$161,'0'!$A$161,IF(I10='0'!E$162,'0'!$A$162,IF(I10='0'!E$163,'0'!$A$163,IF(I10='0'!E$164,'0'!$A$164,IF(I10='0'!E$165,'0'!$A$165,IF(I10='0'!E$166,'0'!$A$166,IF(I10='0'!E$167,'0'!$A$167,IF(I10='0'!E$168,'0'!$A$168,IF(I10='0'!E$169,'0'!$A$169,IF(I10='0'!E$170,'0'!$A$170,IF(I10='0'!E$171,'0'!$A$171,IF(I10='0'!E$172,'0'!$A$172,IF(I10='0'!E$173,'0'!$A$173,IF(I10='0'!E$174,'0'!$A$174,IF(I10='0'!E$175,'0'!$A$175,IF(I10='0'!E$176,'0'!$A$176,IF(I10='0'!E$177,'0'!$A$177,IF(I10='0'!E$178,'0'!$A$178,IF(I10='0'!E$179,'0'!$A$179,IF(I10='0'!E$180,'0'!$A$180,IF(I10='0'!E$181,'0'!$A$181,IF(I10='0'!E$182,'0'!$A$182,IF(I10='0'!E$183,'0'!$A$183,IF(I10='0'!E$184,'0'!$A$184,IF(I10='0'!E$185,'0'!$A$185,IF(I10='0'!E$186,'0'!$A$186,IF(I10='0'!E$187,'0'!$A$187,IF(I10='0'!E$188,'0'!$A$188,IF(I10='0'!E$189,'0'!$A$189,IF(I10='0'!E$190,'0'!$A$190,IF(I10='0'!E$191,'0'!$A$191,IF(I10='0'!E$192,'0'!$A$192,IF(I10='0'!E$193,'0'!$A$193,IF(I10='0'!E$194,'0'!$A$194,IF(I10='0'!E$195,'0'!$A$195,IF(I10='0'!E$196,'0'!$A$196,IF(I10='0'!E$197,'0'!$A$197,AA10)))))))))))))))))))))))))))))))))))))))))))))))))))))))))))))))</f>
        <v>70</v>
      </c>
      <c r="AA10" s="20" t="str">
        <f>IF(I10&gt;='0'!E$197,'0'!$A$197,IF(I10&gt;='0'!E$198,'0'!$A$198,IF(I10&gt;='0'!E$199,'0'!$A$199,IF(I10&gt;='0'!E$200,'0'!$A$200,IF(I10&gt;='0'!E$201,'0'!$A$201,IF(I10&gt;='0'!E$202,'0'!$A$202,IF(I10&gt;='0'!E$203,'0'!$A$203,IF(I10&gt;='0'!E$204,'0'!$A$204,"0"))))))))</f>
        <v>0</v>
      </c>
      <c r="AB10" s="20"/>
      <c r="AC10" s="20">
        <f>IF(K10='0'!F$69,'0'!$A$69,IF(K10&gt;='0'!F$70,'0'!$A$70,IF(K10&gt;='0'!F$71,'0'!$A$71,IF(K10&gt;='0'!F$72,'0'!$A$72,IF(K10='0'!F$73,'0'!$A$73,IF(K10&gt;='0'!F$74,'0'!$A$74,IF(K10&gt;='0'!F$75,'0'!$A$75,IF(K10&gt;='0'!F$76,'0'!$A$76,IF(K10='0'!F$77,'0'!$A$77,IF(K10&gt;='0'!F$78,'0'!$A$78,IF(K10&gt;='0'!F$79,'0'!$A$79,IF(K10&gt;='0'!F$80,'0'!$A$80,IF(K10='0'!F$81,'0'!$A$81,IF(K10&gt;='0'!F$82,'0'!$A$82,IF(K10&gt;='0'!F$83,'0'!$A$83,IF(K10&gt;='0'!F$84,'0'!$A$84,IF(K10='0'!F$85,'0'!$A$85,IF(K10&gt;='0'!F$86,'0'!$A$86,IF(K10&gt;='0'!F$87,'0'!$A$87,IF(K10&gt;='0'!F$88,'0'!$A$88,IF(K10='0'!F$89,'0'!$A$89,IF(K10&gt;='0'!F$90,'0'!$A$90,IF(K10&gt;='0'!F$91,'0'!$A$91,IF(K10&gt;='0'!F$92,'0'!$A$92,IF(K10='0'!F$93,'0'!$A$93,IF(K10&gt;='0'!F$94,'0'!$A$94,IF(K10&gt;='0'!F$95,'0'!$A$95,IF(K10&gt;='0'!F$96,'0'!$A$96,IF(K10='0'!F$97,'0'!$A$97,IF(K10&gt;='0'!F$98,'0'!$A$98,IF(K10&gt;='0'!F$99,'0'!$A$99,IF(K10&gt;='0'!F$100,'0'!$A$100,IF(K10&gt;='0'!F$101,'0'!$A$101,IF(K10&gt;='0'!F$102,'0'!$A$102,IF(K10&gt;='0'!F$103,'0'!$A$103,IF(K10&gt;='0'!F$104,'0'!$A$104,IF(K10&gt;='0'!F$105,'0'!$A$105,IF(K10&gt;='0'!F$106,'0'!$A$106,IF(K10&gt;='0'!F$107,'0'!$A$108,IF(K10&gt;='0'!F$109,'0'!$A$109,IF(K10&gt;='0'!F$110,'0'!$A$110,IF(K10&gt;='0'!F$111,'0'!$A$111,IF(K10&gt;='0'!F$112,'0'!$A$112,IF(K10&gt;='0'!F$113,'0'!$A$113,IF(K10&gt;='0'!F$114,'0'!$A$114,IF(K10&gt;='0'!F$115,'0'!$A$115,IF(K10&gt;='0'!F$116,'0'!$A$116,IF(K10&gt;='0'!F$117,'0'!$A$117,IF(K10&gt;='0'!F$118,'0'!$A$118,IF(K10&gt;='0'!F$119,'0'!$A$119,IF(K10&gt;='0'!F$120,'0'!$A$120,IF(K10&gt;='0'!F$121,'0'!$A$121,IF(K10&gt;='0'!F$122,'0'!$A$122,IF(K10&gt;='0'!F$123,'0'!$A$123,IF(K10&gt;='0'!F$124,'0'!$A$124,IF(K10&gt;='0'!F$125,'0'!$A$125,IF(K10&gt;='0'!F$126,'0'!$A$126,IF(K10&gt;='0'!F$127,'0'!$A$127,IF(K10&gt;='0'!F$128,'0'!$A$128,IF(K10&gt;='0'!F$129,'0'!$A$129,IF(K10&gt;='0'!F$130,'0'!$A$130,IF(K10&gt;='0'!F$131,'0'!$A$131,IF(K10&gt;='0'!F$132,'0'!$A$132,IF(K10&gt;='0'!F$133,'0'!$A$133,IF(K10&gt;='0'!F$134,'0'!$A$134,'PSP Janów Lubelski'!AD10)))))))))))))))))))))))))))))))))))))))))))))))))))))))))))))))))</f>
        <v>136</v>
      </c>
      <c r="AD10" s="20" t="str">
        <f>IF(K10&gt;='0'!F$135,'0'!$A$135,IF(K10&gt;='0'!F$136,'0'!$A$136,IF(K10&gt;='0'!F$137,'0'!$A$137,IF(K10&gt;='0'!F$138,'0'!$A$138,IF(K10&gt;='0'!F$139,'0'!$A$139,IF(K10&gt;='0'!F$140,'0'!$A$140,IF(K10&gt;='0'!F$141,'0'!$A$141,IF(K10&gt;='0'!F$142,'0'!$A$142,IF(K10&gt;='0'!F$143,'0'!$A$143,IF(K10&gt;='0'!F$144,'0'!$A$144,IF(K10&gt;='0'!F$145,'0'!$A$145,IF(K10&gt;='0'!F$146,'0'!$A$146,IF(K10&gt;='0'!F$147,'0'!$A$147,IF(K10&gt;='0'!F$148,'0'!$A$148,IF(K10&gt;='0'!F$149,'0'!$A$149,IF(K10&gt;='0'!F$150,'0'!$A$150,IF(K10&gt;='0'!F$151,'0'!$A$151,IF(K10&gt;='0'!F$152,'0'!$A$152,IF(K10&gt;='0'!F$153,'0'!$A$153,IF(K10&gt;='0'!F$154,'0'!$A$154,IF(K10&gt;='0'!F$155,'0'!$A$155,IF(K10&gt;='0'!F$156,'0'!$A$156,IF(K10&gt;='0'!F$157,'0'!$A$157,IF(K10&gt;='0'!F$158,'0'!$A$158,IF(K10&gt;='0'!F$159,'0'!$A$159,IF(K10&gt;='0'!F$160,'0'!$A$160,IF(K10&gt;='0'!F$161,'0'!$A$161,IF(K10&gt;='0'!F$162,'0'!$A$162,IF(K10&gt;='0'!F$163,'0'!$A$163,IF(K10&gt;='0'!F$164,'0'!$A$164,IF(K10&gt;='0'!F$165,'0'!$A$165,IF(K10&gt;='0'!F$166,'0'!$A$166,IF(K10&gt;='0'!F$167,'0'!$A$167,IF(K10&gt;='0'!F$168,'0'!$A$168,IF(K10&gt;='0'!F$169,'0'!$A$169,IF(K10&gt;='0'!F$170,'0'!$A$170,IF(K10&gt;='0'!F$171,'0'!$A$171,IF(K10&gt;='0'!F$172,'0'!$A$172,IF(K10&gt;='0'!F$173,'0'!$A$173,IF(K10&gt;='0'!F$174,'0'!$A$174,IF(K10&gt;='0'!F$175,'0'!$A$175,IF(K10&gt;='0'!F$176,'0'!$A$176,IF(K10&gt;='0'!F$177,'0'!$A$177,IF(K10&gt;='0'!F$178,'0'!$A$178,IF(K10&gt;='0'!F$179,'0'!$A$179,IF(K10&gt;='0'!F$180,'0'!$A$180,IF(K10&gt;='0'!F$181,'0'!$A$181,IF(K10&gt;='0'!F$182,'0'!$A$182,IF(K10&gt;='0'!F$183,'0'!$A$183,IF(K10&gt;='0'!F$184,'0'!$A$184,IF(K10&gt;='0'!F$185,'0'!$A$185,IF(K10&gt;='0'!F$186,'0'!$A$186,IF(K10&gt;='0'!F$187,'0'!$A$187,IF(K10&gt;='0'!F$188,'0'!$A$188,IF(K10&gt;='0'!F$189,'0'!$A$189,IF(K10&gt;='0'!F$190,'0'!$A$190,IF(K10&gt;='0'!F$191,'0'!$A$191,IF(K10&gt;='0'!F$192,'0'!$A$192,IF(K10&gt;='0'!F$193,'0'!$A$193,IF(K10&gt;='0'!F$194,'0'!$A$194,IF(K10&gt;='0'!F$195,'0'!$A$195,IF(K10&gt;='0'!F$196,'0'!$A$196,IF(K10&gt;='0'!F$197,'0'!$A$197,AE10)))))))))))))))))))))))))))))))))))))))))))))))))))))))))))))))</f>
        <v>0</v>
      </c>
      <c r="AE10" s="20" t="str">
        <f>IF(K10&gt;='0'!F$197,'0'!$A$197,IF(K10&gt;='0'!F$198,'0'!$A$198,IF(K10&gt;='0'!F$199,'0'!$A$199,IF(K10&gt;='0'!F$200,'0'!$A$200,IF(K10&gt;='0'!F$201,'0'!$A$201,IF(K10&gt;='0'!F$202,'0'!$A$202,IF(K10&gt;='0'!F$203,'0'!$A$203,IF(K10&gt;='0'!F$204,'0'!$A$204,"0"))))))))</f>
        <v>0</v>
      </c>
      <c r="AF10" s="18"/>
      <c r="AG10" s="20">
        <f>IF(M10='0'!G$69,'0'!$A$69,IF(M10='0'!G$70,'0'!$A$70,IF(M10='0'!G$71,'0'!$A$71,IF(M10='0'!G$72,'0'!$A$72,IF(M10='0'!G$73,'0'!$A$73,IF(M10='0'!G$74,'0'!$A$74,IF(M10='0'!G$75,'0'!$A$75,IF(M10='0'!G$76,'0'!$A$76,IF(M10='0'!G$77,'0'!$A$77,IF(M10='0'!G$78,'0'!$A$78,IF(M10='0'!G$79,'0'!$A$79,IF(M10='0'!G$80,'0'!$A$80,IF(M10='0'!G$81,'0'!$A$81,IF(M10='0'!G$82,'0'!$A$82,IF(M10='0'!G$83,'0'!$A$83,IF(M10='0'!G$84,'0'!$A$84,IF(M10='0'!G$85,'0'!$A$85,IF(M10='0'!G$86,'0'!$A$86,IF(M10='0'!G$87,'0'!$A$87,IF(M10='0'!G$88,'0'!$A$88,IF(M10='0'!G$89,'0'!$A$89,IF(M10='0'!G$90,'0'!$A$90,IF(M10='0'!G$91,'0'!$A$91,IF(M10='0'!G$92,'0'!$A$92,IF(M10='0'!G$93,'0'!$A$93,IF(M10='0'!G$94,'0'!$A$94,IF(M10='0'!G$95,'0'!$A$95,IF(M10='0'!G$96,'0'!$A$96,IF(M10='0'!G$97,'0'!$A$97,IF(M10='0'!G$98,'0'!$A$98,IF(M10='0'!G$99,'0'!$A$99,IF(M10='0'!G$100,'0'!$A$100,IF(M10='0'!G$101,'0'!$A$101,IF(M10='0'!G$102,'0'!$A$102,IF(M10='0'!G$103,'0'!$A$103,IF(M10='0'!G$104,'0'!$A$104,IF(M10='0'!G$105,'0'!$A$105,IF(M10='0'!G$106,'0'!$A$106,IF(M10='0'!G$107,'0'!$A$108,IF(M10='0'!G$109,'0'!$A$109,IF(M10='0'!G$110,'0'!$A$110,IF(M10='0'!G$111,'0'!$A$111,IF(M10='0'!G$112,'0'!$A$112,IF(M10='0'!G$113,'0'!$A$113,IF(M10='0'!G$114,'0'!$A$114,IF(M10='0'!G$115,'0'!$A$115,IF(M10='0'!G$116,'0'!$A$116,IF(M10='0'!G$117,'0'!$A$117,IF(M10='0'!G$118,'0'!$A$118,IF(M10='0'!G$119,'0'!$A$119,IF(M10='0'!G$120,'0'!$A$120,IF(M10='0'!G$121,'0'!$A$121,IF(M10='0'!G$122,'0'!$A$122,IF(M10='0'!G$123,'0'!$A$123,IF(M10='0'!G$124,'0'!$A$124,IF(M10='0'!G$125,'0'!$A$125,IF(M10='0'!G$126,'0'!$A$126,IF(M10='0'!G$127,'0'!$A$127,IF(M10='0'!G$128,'0'!$A$128,IF(M10='0'!G$129,'0'!$A$129,IF(M10='0'!G$130,'0'!$A$130,IF(M10='0'!G$131,'0'!$A$131,IF(M10='0'!G$132,'0'!$A$132,IF(M10='0'!G$133,'0'!$A$133,IF(M10='0'!G$134,'0'!$A$134,'PSP Janów Lubelski'!AH10)))))))))))))))))))))))))))))))))))))))))))))))))))))))))))))))))</f>
        <v>136</v>
      </c>
      <c r="AH10" s="20">
        <f>IF(M10='0'!G$135,'0'!$A$135,IF(M10='0'!G$136,'0'!$A$136,IF(M10='0'!G$137,'0'!$A$137,IF(M10='0'!G$138,'0'!$A$138,IF(M10='0'!G$139,'0'!$A$139,IF(M10='0'!G$140,'0'!$A$140,IF(M10='0'!G$141,'0'!$A$141,IF(M10='0'!G$142,'0'!$A$142,IF(M10='0'!G$143,'0'!$A$143,IF(M10='0'!G$144,'0'!$A$144,IF(M10='0'!G$145,'0'!$A$145,IF(M10='0'!G$146,'0'!$A$146,IF(M10='0'!G$147,'0'!$A$147,IF(M10='0'!G$148,'0'!$A$148,IF(M10='0'!G$149,'0'!$A$149,IF(M10='0'!G$150,'0'!$A$150,IF(M10='0'!G$151,'0'!$A$151,IF(M10='0'!G$152,'0'!$A$152,IF(M10='0'!G$153,'0'!$A$153,IF(M10='0'!G$154,'0'!$A$154,IF(M10='0'!G$155,'0'!$A$155,IF(M10='0'!G$156,'0'!$A$156,IF(M10='0'!G$157,'0'!$A$157,IF(M10='0'!G$158,'0'!$A$158,IF(M10='0'!G$159,'0'!$A$159,IF(M10='0'!G$160,'0'!$A$160,IF(M10='0'!G$161,'0'!$A$161,IF(M10='0'!G$162,'0'!$A$162,IF(M10='0'!G$163,'0'!$A$163,IF(M10='0'!G$164,'0'!$A$164,IF(M10='0'!G$165,'0'!$A$165,IF(M10='0'!G$166,'0'!$A$166,IF(M10='0'!G$167,'0'!$A$167,IF(M10='0'!G$168,'0'!$A$168,IF(M10='0'!G$169,'0'!$A$169,IF(M10='0'!G$170,'0'!$A$170,IF(M10='0'!G$171,'0'!$A$171,IF(M10='0'!G$172,'0'!$A$172,IF(M10='0'!G$173,'0'!$A$173,IF(M10='0'!G$174,'0'!$A$174,IF(M10='0'!G$175,'0'!$A$175,IF(M10='0'!G$176,'0'!$A$176,IF(M10='0'!G$177,'0'!$A$177,IF(M10='0'!G$178,'0'!$A$178,IF(M10='0'!G$179,'0'!$A$179,IF(M10='0'!G$180,'0'!$A$180,IF(M10='0'!G$181,'0'!$A$181,IF(M10='0'!G$182,'0'!$A$182,IF(M10='0'!G$183,'0'!$A$183,IF(M10='0'!G$184,'0'!$A$184,IF(M10='0'!G$185,'0'!$A$185,IF(M10='0'!G$186,'0'!$A$186,IF(M10='0'!G$187,'0'!$A$187,IF(M10='0'!G$188,'0'!$A$188,IF(M10='0'!G$189,'0'!$A$189,IF(M10='0'!G$190,'0'!$A$190,IF(M10='0'!G$191,'0'!$A$191,IF(M10='0'!G$192,'0'!$A$192,IF(M10='0'!G$193,'0'!$A$193,IF(M10='0'!G$194,'0'!$A$194,IF(M10='0'!G$195,'0'!$A$195,IF(M10='0'!G$196,'0'!$A$196,IF(M10='0'!G$197,'0'!$A$197,AI10)))))))))))))))))))))))))))))))))))))))))))))))))))))))))))))))</f>
        <v>68</v>
      </c>
      <c r="AI10" s="20">
        <f>IF(M10='0'!G$197,'0'!$A$197,IF(M10='0'!G$198,'0'!$A$198,IF(M10='0'!G$199,'0'!$A$199,IF(M10='0'!G$200,'0'!$A$200,IF(M10='0'!G$201,'0'!$A$201,IF(M10='0'!G$202,'0'!$A$202,IF(M10='0'!G$203,'0'!$A$203,IF(M10&lt;='0'!G$204,'0'!$A$204,"0"))))))))</f>
        <v>1</v>
      </c>
    </row>
    <row r="11" spans="1:35" ht="15">
      <c r="O11" s="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SUM(O4:O9)-P9</f>
        <v>1004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PSP Janów Lubelski'!Q53)))))))))))))))))))))))))))))))))))))))))))))))))))))))))))))))))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PSP Janów Lubelski'!R53)))))))))))))))))))))))))))))))))))))))))))))))))))))))))))))))))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PSP Janów Lubelski'!Q54)))))))))))))))))))))))))))))))))))))))))))))))))))))))))))))))))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PSP Janów Lubelski'!R54)))))))))))))))))))))))))))))))))))))))))))))))))))))))))))))))))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PSP Janów Lubelski'!Q55)))))))))))))))))))))))))))))))))))))))))))))))))))))))))))))))))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PSP Janów Lubelski'!R55)))))))))))))))))))))))))))))))))))))))))))))))))))))))))))))))))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PSP Janów Lubelski'!Q56)))))))))))))))))))))))))))))))))))))))))))))))))))))))))))))))))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PSP Janów Lubelski'!R56)))))))))))))))))))))))))))))))))))))))))))))))))))))))))))))))))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PSP Janów Lubelski'!Q57)))))))))))))))))))))))))))))))))))))))))))))))))))))))))))))))))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PSP Janów Lubelski'!R57)))))))))))))))))))))))))))))))))))))))))))))))))))))))))))))))))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PSP Janów Lubelski'!Q58)))))))))))))))))))))))))))))))))))))))))))))))))))))))))))))))))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PSP Janów Lubelski'!R58)))))))))))))))))))))))))))))))))))))))))))))))))))))))))))))))))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PSP Janów Lubelski'!Q59)))))))))))))))))))))))))))))))))))))))))))))))))))))))))))))))))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PSP Janów Lubelski'!R59)))))))))))))))))))))))))))))))))))))))))))))))))))))))))))))))))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PSP Janów Lubelski'!Q60)))))))))))))))))))))))))))))))))))))))))))))))))))))))))))))))))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PSP Janów Lubelski'!R60)))))))))))))))))))))))))))))))))))))))))))))))))))))))))))))))))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O21" sqref="O21"/>
    </sheetView>
  </sheetViews>
  <sheetFormatPr defaultRowHeight="14.25"/>
  <cols>
    <col min="1" max="1" width="3.375" customWidth="1"/>
    <col min="2" max="2" width="16" customWidth="1"/>
    <col min="3" max="3" width="9.75" customWidth="1"/>
    <col min="4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250</v>
      </c>
      <c r="F1" s="121"/>
      <c r="G1" s="121"/>
      <c r="H1" s="121"/>
      <c r="I1" s="15" t="s">
        <v>83</v>
      </c>
      <c r="J1" s="16">
        <f>(O12)</f>
        <v>892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251</v>
      </c>
      <c r="C4" t="s">
        <v>231</v>
      </c>
      <c r="D4">
        <v>2006</v>
      </c>
      <c r="E4">
        <v>9.19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7 Chełm'!Q4)))))))))))))))))))))))))))))))))))))))))))))))))))))))))))))))))</f>
        <v>71</v>
      </c>
      <c r="G4" s="6">
        <v>1.5843749999999998E-3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7 Chełm'!U4)))))))))))))))))))))))))))))))))))))))))))))))))))))))))))))))))</f>
        <v>43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7 Chełm'!Y4)))))))))))))))))))))))))))))))))))))))))))))))))))))))))))))))))</f>
        <v>0</v>
      </c>
      <c r="K4">
        <v>4.1100000000000003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7 Chełm'!AC4)))))))))))))))))))))))))))))))))))))))))))))))))))))))))))))))))</f>
        <v>60</v>
      </c>
      <c r="M4">
        <v>32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7 Chełm'!AG4)))))))))))))))))))))))))))))))))))))))))))))))))))))))))))))))))</f>
        <v>52</v>
      </c>
      <c r="O4" s="21">
        <f t="shared" ref="O4:O10" si="0">SUM(F4+H4+J4+L4+N4)</f>
        <v>226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7 Chełm'!R4)))))))))))))))))))))))))))))))))))))))))))))))))))))))))))))))))</f>
        <v>71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70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7 Chełm'!V4)))))))))))))))))))))))))))))))))))))))))))))))))))))))))))))))))</f>
        <v>43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43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7 Chełm'!Z4)))))))))))))))))))))))))))))))))))))))))))))))))))))))))))))))))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7 Chełm'!AD4)))))))))))))))))))))))))))))))))))))))))))))))))))))))))))))))))</f>
        <v>60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60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7 Chełm'!AH4)))))))))))))))))))))))))))))))))))))))))))))))))))))))))))))))))</f>
        <v>52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52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298</v>
      </c>
      <c r="C5" t="s">
        <v>197</v>
      </c>
      <c r="D5">
        <v>2005</v>
      </c>
      <c r="E5">
        <v>18.16</v>
      </c>
      <c r="F5" s="10" t="str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7 Chełm'!Q5)))))))))))))))))))))))))))))))))))))))))))))))))))))))))))))))))</f>
        <v>0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7 Chełm'!U5)))))))))))))))))))))))))))))))))))))))))))))))))))))))))))))))))</f>
        <v>0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7 Chełm'!Y5)))))))))))))))))))))))))))))))))))))))))))))))))))))))))))))))))</f>
        <v>0</v>
      </c>
      <c r="K5">
        <v>3.65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7 Chełm'!AC5)))))))))))))))))))))))))))))))))))))))))))))))))))))))))))))))))</f>
        <v>42</v>
      </c>
      <c r="M5">
        <v>35.5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7 Chełm'!AG5)))))))))))))))))))))))))))))))))))))))))))))))))))))))))))))))))</f>
        <v>61</v>
      </c>
      <c r="O5" s="21">
        <f t="shared" si="0"/>
        <v>103</v>
      </c>
      <c r="P5" s="18"/>
      <c r="Q5" s="20" t="str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7 Chełm'!R5)))))))))))))))))))))))))))))))))))))))))))))))))))))))))))))))))</f>
        <v>0</v>
      </c>
      <c r="R5" s="20" t="str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0</v>
      </c>
      <c r="S5" s="20" t="str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0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7 Chełm'!V5)))))))))))))))))))))))))))))))))))))))))))))))))))))))))))))))))</f>
        <v>136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70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7 Chełm'!Z5)))))))))))))))))))))))))))))))))))))))))))))))))))))))))))))))))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7 Chełm'!AD5)))))))))))))))))))))))))))))))))))))))))))))))))))))))))))))))))</f>
        <v>42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42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7 Chełm'!AH5)))))))))))))))))))))))))))))))))))))))))))))))))))))))))))))))))</f>
        <v>61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61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299</v>
      </c>
      <c r="C6" t="s">
        <v>221</v>
      </c>
      <c r="D6">
        <v>2005</v>
      </c>
      <c r="E6">
        <v>9.84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7 Chełm'!Q6)))))))))))))))))))))))))))))))))))))))))))))))))))))))))))))))))</f>
        <v>52</v>
      </c>
      <c r="G6" s="6">
        <v>1.7353009259259257E-3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7 Chełm'!U6)))))))))))))))))))))))))))))))))))))))))))))))))))))))))))))))))</f>
        <v>20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7 Chełm'!Y6)))))))))))))))))))))))))))))))))))))))))))))))))))))))))))))))))</f>
        <v>0</v>
      </c>
      <c r="K6">
        <v>3.69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7 Chełm'!AC6)))))))))))))))))))))))))))))))))))))))))))))))))))))))))))))))))</f>
        <v>43</v>
      </c>
      <c r="M6">
        <v>26.5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7 Chełm'!AG6)))))))))))))))))))))))))))))))))))))))))))))))))))))))))))))))))</f>
        <v>37</v>
      </c>
      <c r="O6" s="21">
        <f t="shared" si="0"/>
        <v>152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7 Chełm'!R6)))))))))))))))))))))))))))))))))))))))))))))))))))))))))))))))))</f>
        <v>52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52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7 Chełm'!V6)))))))))))))))))))))))))))))))))))))))))))))))))))))))))))))))))</f>
        <v>20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20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7 Chełm'!Z6)))))))))))))))))))))))))))))))))))))))))))))))))))))))))))))))))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7 Chełm'!AD6)))))))))))))))))))))))))))))))))))))))))))))))))))))))))))))))))</f>
        <v>43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43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7 Chełm'!AH6)))))))))))))))))))))))))))))))))))))))))))))))))))))))))))))))))</f>
        <v>37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37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252</v>
      </c>
      <c r="C7" t="s">
        <v>253</v>
      </c>
      <c r="D7">
        <v>2005</v>
      </c>
      <c r="E7">
        <v>10.66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7 Chełm'!Q7)))))))))))))))))))))))))))))))))))))))))))))))))))))))))))))))))</f>
        <v>32</v>
      </c>
      <c r="G7" s="6">
        <v>1.6442129629629628E-3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7 Chełm'!U7)))))))))))))))))))))))))))))))))))))))))))))))))))))))))))))))))</f>
        <v>34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7 Chełm'!Y7)))))))))))))))))))))))))))))))))))))))))))))))))))))))))))))))))</f>
        <v>0</v>
      </c>
      <c r="K7">
        <v>4.6100000000000003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7 Chełm'!AC7)))))))))))))))))))))))))))))))))))))))))))))))))))))))))))))))))</f>
        <v>85</v>
      </c>
      <c r="M7">
        <v>17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7 Chełm'!AG7)))))))))))))))))))))))))))))))))))))))))))))))))))))))))))))))))</f>
        <v>18</v>
      </c>
      <c r="O7" s="21">
        <f t="shared" si="0"/>
        <v>169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7 Chełm'!R7)))))))))))))))))))))))))))))))))))))))))))))))))))))))))))))))))</f>
        <v>32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32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7 Chełm'!V7)))))))))))))))))))))))))))))))))))))))))))))))))))))))))))))))))</f>
        <v>34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34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7 Chełm'!Z7)))))))))))))))))))))))))))))))))))))))))))))))))))))))))))))))))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7 Chełm'!AD7)))))))))))))))))))))))))))))))))))))))))))))))))))))))))))))))))</f>
        <v>85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70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7 Chełm'!AH7)))))))))))))))))))))))))))))))))))))))))))))))))))))))))))))))))</f>
        <v>18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18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254</v>
      </c>
      <c r="C8" t="s">
        <v>216</v>
      </c>
      <c r="D8">
        <v>2005</v>
      </c>
      <c r="E8">
        <v>9.2899999999999991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7 Chełm'!Q8)))))))))))))))))))))))))))))))))))))))))))))))))))))))))))))))))</f>
        <v>67</v>
      </c>
      <c r="G8" s="6">
        <v>1.4037037037037037E-3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7 Chełm'!U8)))))))))))))))))))))))))))))))))))))))))))))))))))))))))))))))))</f>
        <v>72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7 Chełm'!Y8)))))))))))))))))))))))))))))))))))))))))))))))))))))))))))))))))</f>
        <v>0</v>
      </c>
      <c r="K8">
        <v>4.1500000000000004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7 Chełm'!AC8)))))))))))))))))))))))))))))))))))))))))))))))))))))))))))))))))</f>
        <v>62</v>
      </c>
      <c r="M8">
        <v>20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7 Chełm'!AG8)))))))))))))))))))))))))))))))))))))))))))))))))))))))))))))))))</f>
        <v>24</v>
      </c>
      <c r="O8" s="21">
        <f t="shared" si="0"/>
        <v>225</v>
      </c>
      <c r="P8" s="18"/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7 Chełm'!R8)))))))))))))))))))))))))))))))))))))))))))))))))))))))))))))))))</f>
        <v>67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67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7 Chełm'!V8)))))))))))))))))))))))))))))))))))))))))))))))))))))))))))))))))</f>
        <v>72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70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7 Chełm'!Z8)))))))))))))))))))))))))))))))))))))))))))))))))))))))))))))))))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7 Chełm'!AD8)))))))))))))))))))))))))))))))))))))))))))))))))))))))))))))))))</f>
        <v>62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62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7 Chełm'!AH8)))))))))))))))))))))))))))))))))))))))))))))))))))))))))))))))))</f>
        <v>24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24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300</v>
      </c>
      <c r="C9" t="s">
        <v>290</v>
      </c>
      <c r="D9">
        <v>2007</v>
      </c>
      <c r="E9">
        <v>10.68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7 Chełm'!Q9)))))))))))))))))))))))))))))))))))))))))))))))))))))))))))))))))</f>
        <v>31</v>
      </c>
      <c r="G9" s="6">
        <v>1.5836805555555554E-3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7 Chełm'!U9)))))))))))))))))))))))))))))))))))))))))))))))))))))))))))))))))</f>
        <v>43</v>
      </c>
      <c r="J9" s="10">
        <f>IF(I9=0,,IF(I9='0'!E$5,'0'!$A$5,IF(I9='0'!E$6,'0'!$A$6,IF(I9='0'!E$7,'0'!$A$7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IF(I9='0'!E$69,'0'!$A$69,'Sp7 Chełm'!Y9)))))))))))))))))))))))))))))))))))))))))))))))))))))))))))))))))</f>
        <v>0</v>
      </c>
      <c r="K9">
        <v>3.36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7 Chełm'!AC9)))))))))))))))))))))))))))))))))))))))))))))))))))))))))))))))))</f>
        <v>32</v>
      </c>
      <c r="M9">
        <v>15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7 Chełm'!AG9)))))))))))))))))))))))))))))))))))))))))))))))))))))))))))))))))</f>
        <v>14</v>
      </c>
      <c r="O9" s="21">
        <f t="shared" si="0"/>
        <v>120</v>
      </c>
      <c r="P9" s="18">
        <f>MIN(O4:O9)</f>
        <v>103</v>
      </c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7 Chełm'!R9)))))))))))))))))))))))))))))))))))))))))))))))))))))))))))))))))</f>
        <v>31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31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7 Chełm'!V9)))))))))))))))))))))))))))))))))))))))))))))))))))))))))))))))))</f>
        <v>43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43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7 Chełm'!Z9)))))))))))))))))))))))))))))))))))))))))))))))))))))))))))))))))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7 Chełm'!AD9)))))))))))))))))))))))))))))))))))))))))))))))))))))))))))))))))</f>
        <v>32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32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7 Chełm'!AH9)))))))))))))))))))))))))))))))))))))))))))))))))))))))))))))))))</f>
        <v>14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14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7 Chełm'!Q10)))))))))))))))))))))))))))))))))))))))))))))))))))))))))))))))))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7 Chełm'!U10)))))))))))))))))))))))))))))))))))))))))))))))))))))))))))))))))</f>
        <v>0</v>
      </c>
      <c r="J10" s="10">
        <f>IF(I10=0,,IF(I10='0'!E$5,'0'!$A$5,IF(I10='0'!E$6,'0'!$A$6,IF(I10='0'!E$7,'0'!$A$7,IF(I10='0'!E$8,'0'!$A$8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'Sp7 Chełm'!Y10)))))))))))))))))))))))))))))))))))))))))))))))))))))))))))))))))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7 Chełm'!AC10)))))))))))))))))))))))))))))))))))))))))))))))))))))))))))))))))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7 Chełm'!AG10)))))))))))))))))))))))))))))))))))))))))))))))))))))))))))))))))</f>
        <v>0</v>
      </c>
      <c r="O10" s="21">
        <f t="shared" si="0"/>
        <v>0</v>
      </c>
      <c r="P10" s="18"/>
      <c r="Q10" s="20">
        <f>IF(E10&lt;='0'!B$69,'0'!$A$69,IF(E10&lt;='0'!B$70,'0'!$A$70,IF(E10&lt;='0'!B$71,'0'!$A$71,IF(E10&lt;='0'!B$72,'0'!$A$72,IF(E10&lt;='0'!B$73,'0'!$A$73,IF(E10&lt;='0'!B$74,'0'!$A$74,IF(E10&lt;='0'!B$75,'0'!$A$75,IF(E10&lt;='0'!B$76,'0'!$A$76,IF(E10&lt;='0'!B$77,'0'!$A$77,IF(E10&lt;='0'!B$78,'0'!$A$78,IF(E10&lt;='0'!B$79,'0'!$A$79,IF(E10&lt;='0'!B$80,'0'!$A$80,IF(E10&lt;='0'!B$81,'0'!$A$81,IF(E10&lt;='0'!B$82,'0'!$A$82,IF(E10&lt;='0'!B$83,'0'!$A$83,IF(E10&lt;='0'!B$84,'0'!$A$84,IF(E10&lt;='0'!B$85,'0'!$A$85,IF(E10&lt;='0'!B$86,'0'!$A$86,IF(E10&lt;='0'!B$87,'0'!$A$87,IF(E10&lt;='0'!B$88,'0'!$A$88,IF(E10&lt;='0'!B$89,'0'!$A$89,IF(E10&lt;='0'!B$90,'0'!$A$90,IF(E10&lt;='0'!B$91,'0'!$A$91,IF(E10&lt;='0'!B$92,'0'!$A$92,IF(E10&lt;='0'!B$93,'0'!$A$93,IF(E10&lt;='0'!B$94,'0'!$A$94,IF(E10&lt;='0'!B$95,'0'!$A$95,IF(E10&lt;='0'!B$96,'0'!$A$96,IF(E10&lt;='0'!B$97,'0'!$A$97,IF(E10&lt;='0'!B$98,'0'!$A$98,IF(E10&lt;='0'!B$99,'0'!$A$99,IF(E10&lt;='0'!B$100,'0'!$A$100,IF(E10&lt;='0'!B$101,'0'!$A$101,IF(E10&lt;='0'!B$102,'0'!$A$102,IF(E10&lt;='0'!B$103,'0'!$A$103,IF(E10&lt;='0'!B$104,'0'!$A$104,IF(E10&lt;='0'!B$105,'0'!$A$105,IF(E10&lt;='0'!B$106,'0'!$A$106,IF(E10&lt;='0'!B$107,'0'!$A$108,IF(E10&lt;='0'!B$109,'0'!$A$109,IF(E10&lt;='0'!B$110,'0'!$A$110,IF(E10&lt;='0'!B$111,'0'!$A$111,IF(E10&lt;='0'!B$112,'0'!$A$112,IF(E10&lt;='0'!B$113,'0'!$A$113,IF(E10&lt;='0'!B$114,'0'!$A$114,IF(E10&lt;='0'!B$115,'0'!$A$115,IF(E10&lt;='0'!B$116,'0'!$A$116,IF(E10&lt;='0'!B$117,'0'!$A$117,IF(E10&lt;='0'!B$118,'0'!$A$118,IF(E10&lt;='0'!B$119,'0'!$A$119,IF(E10&lt;='0'!B$120,'0'!$A$120,IF(E10&lt;='0'!B$121,'0'!$A$121,IF(E10&lt;='0'!B$122,'0'!$A$122,IF(E10&lt;='0'!B$123,'0'!$A$123,IF(E10&lt;='0'!B$124,'0'!$A$124,IF(E10&lt;='0'!B$125,'0'!$A$125,IF(E10&lt;='0'!B$126,'0'!$A$126,IF(E10&lt;='0'!B$127,'0'!$A$127,IF(E10&lt;='0'!B$128,'0'!$A$128,IF(E10&lt;='0'!B$129,'0'!$A$129,IF(E10&lt;='0'!B$130,'0'!$A$130,IF(E10&lt;='0'!B$131,'0'!$A$131,IF(E10&lt;='0'!B$132,'0'!$A$132,IF(E10&lt;='0'!B$133,'0'!$A$133,IF(E10&lt;='0'!B$134,'0'!$A$134,'Sp7 Chełm'!R10)))))))))))))))))))))))))))))))))))))))))))))))))))))))))))))))))</f>
        <v>136</v>
      </c>
      <c r="R10" s="20">
        <f>IF(E10&lt;='0'!B$135,'0'!$A$135,IF(E10&lt;='0'!B$136,'0'!$A$136,IF(E10&lt;='0'!B$137,'0'!$A$137,IF(E10&lt;='0'!B$138,'0'!$A$138,IF(E10&lt;='0'!B$139,'0'!$A$139,IF(E10&lt;='0'!B$140,'0'!$A$140,IF(E10&lt;='0'!B$141,'0'!$A$141,IF(E10&lt;='0'!B$142,'0'!$A$142,IF(E10&lt;='0'!B$143,'0'!$A$143,IF(E10&lt;='0'!B$144,'0'!$A$144,IF(E10&lt;='0'!B$145,'0'!$A$145,IF(E10&lt;='0'!B$146,'0'!$A$146,IF(E10&lt;='0'!B$147,'0'!$A$147,IF(E10&lt;='0'!B$148,'0'!$A$148,IF(E10&lt;='0'!B$149,'0'!$A$149,IF(E10&lt;='0'!B$150,'0'!$A$150,IF(E10&lt;='0'!B$151,'0'!$A$151,IF(E10&lt;='0'!B$152,'0'!$A$152,IF(E10&lt;='0'!B$153,'0'!$A$153,IF(E10&lt;='0'!B$154,'0'!$A$154,IF(E10&lt;='0'!B$155,'0'!$A$155,IF(E10&lt;='0'!B$156,'0'!$A$156,IF(E10&lt;='0'!B$157,'0'!$A$157,IF(E10&lt;='0'!B$158,'0'!$A$158,IF(E10&lt;='0'!B$159,'0'!$A$159,IF(E10&lt;='0'!B$160,'0'!$A$160,IF(E10&lt;='0'!B$161,'0'!$A$161,IF(E10&lt;='0'!B$162,'0'!$A$162,IF(E10&lt;='0'!B$163,'0'!$A$163,IF(E10&lt;='0'!B$164,'0'!$A$164,IF(E10&lt;='0'!B$165,'0'!$A$165,IF(E10&lt;='0'!B$166,'0'!$A$166,IF(E10&lt;='0'!B$167,'0'!$A$167,IF(E10&lt;='0'!B$168,'0'!$A$168,IF(E10&lt;='0'!B$169,'0'!$A$169,IF(E10&lt;='0'!B$170,'0'!$A$170,IF(E10&lt;='0'!B$171,'0'!$A$171,IF(E10&lt;='0'!B$172,'0'!$A$172,IF(E10&lt;='0'!B$173,'0'!$A$173,IF(E10&lt;='0'!B$174,'0'!$A$174,IF(E10&lt;='0'!B$175,'0'!$A$175,IF(E10&lt;='0'!B$176,'0'!$A$176,IF(E10&lt;='0'!B$177,'0'!$A$177,IF(E10&lt;='0'!B$178,'0'!$A$178,IF(E10&lt;='0'!B$179,'0'!$A$179,IF(E10&lt;='0'!B$180,'0'!$A$180,IF(E10&lt;='0'!B$181,'0'!$A$181,IF(E10&lt;='0'!B$182,'0'!$A$182,IF(E10&lt;='0'!B$183,'0'!$A$183,IF(E10&lt;='0'!B$184,'0'!$A$184,IF(E10&lt;='0'!B$185,'0'!$A$185,IF(E10&lt;='0'!B$186,'0'!$A$186,IF(E10&lt;='0'!B$187,'0'!$A$187,IF(E10&lt;='0'!B$188,'0'!$A$188,IF(E10&lt;='0'!B$189,'0'!$A$189,IF(E10&lt;='0'!B$190,'0'!$A$190,IF(E10&lt;='0'!B$191,'0'!$A$191,IF(E10&lt;='0'!B$192,'0'!$A$192,IF(E10&lt;='0'!B$193,'0'!$A$193,IF(E10&lt;='0'!B$194,'0'!$A$194,IF(E10&lt;='0'!B$195,'0'!$A$195,IF(E10&lt;='0'!B$196,'0'!$A$196,IF(E10&lt;='0'!B$197,'0'!$A$197,S10)))))))))))))))))))))))))))))))))))))))))))))))))))))))))))))))</f>
        <v>70</v>
      </c>
      <c r="S10" s="20">
        <f>IF(E10&lt;='0'!B$197,'0'!$A$197,IF(E10&lt;='0'!B$198,'0'!$A$198,IF(E10&lt;='0'!B$199,'0'!$A$199,IF(E10&lt;='0'!B$200,'0'!$A$200,IF(E10&lt;='0'!B$201,'0'!$A$201,IF(E10&lt;='0'!B$202,'0'!$A$202,IF(E10&lt;='0'!B$203,'0'!$A$203,IF(E10&lt;='0'!B$204,'0'!$A$204,"0"))))))))</f>
        <v>8</v>
      </c>
      <c r="T10" s="20"/>
      <c r="U10" s="20">
        <f>IF(G10&lt;='0'!D$69,'0'!$A$69,IF(G10&lt;='0'!D$70,'0'!$A$70,IF(G10&lt;='0'!D$71,'0'!$A$71,IF(G10&lt;='0'!D$72,'0'!$A$72,IF(G10&lt;='0'!D$73,'0'!$A$73,IF(G10&lt;='0'!D$74,'0'!$A$74,IF(G10&lt;='0'!D$75,'0'!$A$75,IF(G10&lt;='0'!D$76,'0'!$A$76,IF(G10&lt;='0'!D$77,'0'!$A$77,IF(G10&lt;='0'!D$78,'0'!$A$78,IF(G10&lt;='0'!D$79,'0'!$A$79,IF(G10&lt;='0'!D$80,'0'!$A$80,IF(G10&lt;='0'!D$81,'0'!$A$81,IF(G10&lt;='0'!D$82,'0'!$A$82,IF(G10&lt;='0'!D$83,'0'!$A$83,IF(G10&lt;='0'!D$84,'0'!$A$84,IF(G10&lt;='0'!D$85,'0'!$A$85,IF(G10&lt;='0'!D$86,'0'!$A$86,IF(G10&lt;='0'!D$87,'0'!$A$87,IF(G10&lt;='0'!D$88,'0'!$A$88,IF(G10&lt;='0'!D$89,'0'!$A$89,IF(G10&lt;='0'!D$90,'0'!$A$90,IF(G10&lt;='0'!D$91,'0'!$A$91,IF(G10&lt;='0'!D$92,'0'!$A$92,IF(G10&lt;='0'!D$93,'0'!$A$93,IF(G10&lt;='0'!D$94,'0'!$A$94,IF(G10&lt;='0'!D$95,'0'!$A$95,IF(G10&lt;='0'!D$96,'0'!$A$96,IF(G10&lt;='0'!D$97,'0'!$A$97,IF(G10&lt;='0'!D$98,'0'!$A$98,IF(G10&lt;='0'!D$99,'0'!$A$99,IF(G10&lt;='0'!D$100,'0'!$A$100,IF(G10&lt;='0'!D$101,'0'!$A$101,IF(G10&lt;='0'!D$102,'0'!$A$102,IF(G10&lt;='0'!D$103,'0'!$A$103,IF(G10&lt;='0'!D$104,'0'!$A$104,IF(G10&lt;='0'!D$105,'0'!$A$105,IF(G10&lt;='0'!D$106,'0'!$A$106,IF(G10&lt;='0'!D$107,'0'!$A$108,IF(G10&lt;='0'!D$109,'0'!$A$109,IF(G10&lt;='0'!D$110,'0'!$A$110,IF(G10&lt;='0'!D$111,'0'!$A$111,IF(G10&lt;='0'!D$112,'0'!$A$112,IF(G10&lt;='0'!D$113,'0'!$A$113,IF(G10&lt;='0'!D$114,'0'!$A$114,IF(G10&lt;='0'!D$115,'0'!$A$115,IF(G10&lt;='0'!D$116,'0'!$A$116,IF(G10&lt;='0'!D$117,'0'!$A$117,IF(G10&lt;='0'!D$118,'0'!$A$118,IF(G10&lt;='0'!D$119,'0'!$A$119,IF(G10&lt;='0'!D$120,'0'!$A$120,IF(G10&lt;='0'!D$121,'0'!$A$121,IF(G10&lt;='0'!D$122,'0'!$A$122,IF(G10&lt;='0'!D$123,'0'!$A$123,IF(G10&lt;='0'!D$124,'0'!$A$124,IF(G10&lt;='0'!D$125,'0'!$A$125,IF(G10&lt;='0'!D$126,'0'!$A$126,IF(G10&lt;='0'!D$127,'0'!$A$127,IF(G10&lt;='0'!D$128,'0'!$A$128,IF(G10&lt;='0'!D$129,'0'!$A$129,IF(G10&lt;='0'!D$130,'0'!$A$130,IF(G10&lt;='0'!D$131,'0'!$A$131,IF(G10&lt;='0'!D$132,'0'!$A$132,IF(G10&lt;='0'!D$133,'0'!$A$133,IF(G10&lt;='0'!D$134,'0'!$A$134,'Sp7 Chełm'!V10)))))))))))))))))))))))))))))))))))))))))))))))))))))))))))))))))</f>
        <v>136</v>
      </c>
      <c r="V10" s="20">
        <f>IF(G10&lt;='0'!D$135,'0'!$A$135,IF(G10&lt;='0'!D$136,'0'!$A$136,IF(G10&lt;='0'!D$137,'0'!$A$137,IF(G10&lt;='0'!D$138,'0'!$A$138,IF(G10&lt;='0'!D$139,'0'!$A$139,IF(G10&lt;='0'!D$140,'0'!$A$140,IF(G10&lt;='0'!D$141,'0'!$A$141,IF(G10&lt;='0'!D$142,'0'!$A$142,IF(G10&lt;='0'!D$143,'0'!$A$143,IF(G10&lt;='0'!D$144,'0'!$A$144,IF(G10&lt;='0'!D$145,'0'!$A$145,IF(G10&lt;='0'!D$146,'0'!$A$146,IF(G10&lt;='0'!D$147,'0'!$A$147,IF(G10&lt;='0'!D$148,'0'!$A$148,IF(G10&lt;='0'!D$149,'0'!$A$149,IF(G10&lt;='0'!D$150,'0'!$A$150,IF(G10&lt;='0'!D$151,'0'!$A$151,IF(G10&lt;='0'!D$152,'0'!$A$152,IF(G10&lt;='0'!D$153,'0'!$A$153,IF(G10&lt;='0'!D$154,'0'!$A$154,IF(G10&lt;='0'!D$155,'0'!$A$155,IF(G10&lt;='0'!D$156,'0'!$A$156,IF(G10&lt;='0'!D$157,'0'!$A$157,IF(G10&lt;='0'!D$158,'0'!$A$158,IF(G10&lt;='0'!D$159,'0'!$A$159,IF(G10&lt;='0'!D$160,'0'!$A$160,IF(G10&lt;='0'!D$161,'0'!$A$161,IF(G10&lt;='0'!D$162,'0'!$A$162,IF(G10&lt;='0'!D$163,'0'!$A$163,IF(G10&lt;='0'!D$164,'0'!$A$164,IF(G10&lt;='0'!D$165,'0'!$A$165,IF(G10&lt;='0'!D$166,'0'!$A$166,IF(G10&lt;='0'!D$167,'0'!$A$167,IF(G10&lt;='0'!D$168,'0'!$A$168,IF(G10&lt;='0'!D$169,'0'!$A$169,IF(G10&lt;='0'!D$170,'0'!$A$170,IF(G10&lt;='0'!D$171,'0'!$A$171,IF(G10&lt;='0'!D$172,'0'!$A$172,IF(G10&lt;='0'!D$173,'0'!$A$173,IF(G10&lt;='0'!D$174,'0'!$A$174,IF(G10&lt;='0'!D$175,'0'!$A$175,IF(G10&lt;='0'!D$176,'0'!$A$176,IF(G10&lt;='0'!D$177,'0'!$A$177,IF(G10&lt;='0'!D$178,'0'!$A$178,IF(G10&lt;='0'!D$179,'0'!$A$179,IF(G10&lt;='0'!D$180,'0'!$A$180,IF(G10&lt;='0'!D$181,'0'!$A$181,IF(G10&lt;='0'!D$182,'0'!$A$182,IF(G10&lt;='0'!D$183,'0'!$A$183,IF(G10&lt;='0'!D$184,'0'!$A$184,IF(G10&lt;='0'!D$185,'0'!$A$185,IF(G10&lt;='0'!D$186,'0'!$A$186,IF(G10&lt;='0'!D$187,'0'!$A$187,IF(G10&lt;='0'!D$188,'0'!$A$188,IF(G10&lt;='0'!D$189,'0'!$A$189,IF(G10&lt;='0'!D$190,'0'!$A$190,IF(G10&lt;='0'!D$191,'0'!$A$191,IF(G10&lt;='0'!D$192,'0'!$A$192,IF(G10&lt;='0'!D$193,'0'!$A$193,IF(G10&lt;='0'!D$194,'0'!$A$194,IF(G10&lt;='0'!D$195,'0'!$A$195,IF(G10&lt;='0'!D$196,'0'!$A$196,IF(G10&lt;='0'!D$197,'0'!$A$197,W10)))))))))))))))))))))))))))))))))))))))))))))))))))))))))))))))</f>
        <v>70</v>
      </c>
      <c r="W10" s="20">
        <f>IF(G10&lt;='0'!D$197,'0'!$A$197,IF(G10&lt;='0'!D$198,'0'!$A$198,IF(G10&lt;='0'!D$199,'0'!$A$199,IF(G10&lt;='0'!D$200,'0'!$A$200,IF(G10&lt;='0'!D$201,'0'!$A$201,IF(G10&lt;='0'!D$202,'0'!$A$202,IF(G10&lt;='0'!D$203,'0'!$A$203,IF(G10&lt;='0'!D$204,'0'!$A$204,"0"))))))))</f>
        <v>8</v>
      </c>
      <c r="X10" s="20"/>
      <c r="Y10" s="20">
        <f>IF(I10='0'!E$69,'0'!$A$69,IF(I10='0'!E$70,'0'!$A$70,IF(I10='0'!E$71,'0'!$A$71,IF(I10='0'!E$72,'0'!$A$72,IF(I10='0'!E$73,'0'!$A$73,IF(I10='0'!E$74,'0'!$A$74,IF(I10='0'!E$75,'0'!$A$75,IF(I10='0'!E$76,'0'!$A$76,IF(I10='0'!E$77,'0'!$A$77,IF(I10='0'!E$78,'0'!$A$78,IF(I10='0'!E$79,'0'!$A$79,IF(I10='0'!E$80,'0'!$A$80,IF(I10='0'!E$81,'0'!$A$81,IF(I10='0'!E$82,'0'!$A$82,IF(I10='0'!E$83,'0'!$A$83,IF(I10='0'!E$84,'0'!$A$84,IF(I10='0'!E$85,'0'!$A$85,IF(I10='0'!E$86,'0'!$A$86,IF(I10='0'!E$87,'0'!$A$87,IF(I10='0'!E$88,'0'!$A$88,IF(I10='0'!E$89,'0'!$A$89,IF(I10='0'!E$90,'0'!$A$90,IF(I10='0'!E$91,'0'!$A$91,IF(I10='0'!E$92,'0'!$A$92,IF(I10='0'!E$93,'0'!$A$93,IF(I10='0'!E$94,'0'!$A$94,IF(I10='0'!E$95,'0'!$A$95,IF(I10='0'!E$96,'0'!$A$96,IF(I10='0'!E$97,'0'!$A$97,IF(I10='0'!E$98,'0'!$A$98,IF(I10='0'!E$99,'0'!$A$99,IF(I10='0'!E$100,'0'!$A$100,IF(I10='0'!E$101,'0'!$A$101,IF(I10='0'!E$102,'0'!$A$102,IF(I10='0'!E$103,'0'!$A$103,IF(I10='0'!E$104,'0'!$A$104,IF(I10='0'!E$105,'0'!$A$105,IF(I10='0'!E$106,'0'!$A$106,IF(I10='0'!E$107,'0'!$A$108,IF(I10='0'!E$109,'0'!$A$109,IF(I10='0'!E$110,'0'!$A$110,IF(I10='0'!E$111,'0'!$A$111,IF(I10='0'!E$112,'0'!$A$112,IF(I10='0'!E$113,'0'!$A$113,IF(I10='0'!E$114,'0'!$A$114,IF(I10='0'!E$115,'0'!$A$115,IF(I10='0'!E$116,'0'!$A$116,IF(I10='0'!E$117,'0'!$A$117,IF(I10='0'!E$118,'0'!$A$118,IF(I10='0'!E$119,'0'!$A$119,IF(I10='0'!E$120,'0'!$A$120,IF(I10='0'!E$121,'0'!$A$121,IF(I10='0'!E$122,'0'!$A$122,IF(I10='0'!E$123,'0'!$A$123,IF(I10='0'!E$124,'0'!$A$124,IF(I10='0'!E$125,'0'!$A$125,IF(I10='0'!E$126,'0'!$A$126,IF(I10='0'!E$127,'0'!$A$127,IF(I10='0'!E$128,'0'!$A$128,IF(I10='0'!E$129,'0'!$A$129,IF(I10='0'!E$130,'0'!$A$130,IF(I10='0'!E$131,'0'!$A$131,IF(I10='0'!E$132,'0'!$A$132,IF(I10='0'!E$133,'0'!$A$133,IF(I10='0'!E$134,'0'!$A$134,'Sp7 Chełm'!Z10)))))))))))))))))))))))))))))))))))))))))))))))))))))))))))))))))</f>
        <v>136</v>
      </c>
      <c r="Z10" s="20">
        <f>IF(I10='0'!E$135,'0'!$A$135,IF(I10='0'!E$136,'0'!$A$136,IF(I10='0'!E$137,'0'!$A$137,IF(I10='0'!E$138,'0'!$A$138,IF(I10='0'!E$139,'0'!$A$139,IF(I10='0'!E$140,'0'!$A$140,IF(I10='0'!E$141,'0'!$A$141,IF(I10='0'!E$142,'0'!$A$142,IF(I10='0'!E$143,'0'!$A$143,IF(I10='0'!E$144,'0'!$A$144,IF(I10='0'!E$145,'0'!$A$145,IF(I10='0'!E$146,'0'!$A$146,IF(I10='0'!E$147,'0'!$A$147,IF(I10='0'!E$148,'0'!$A$148,IF(I10='0'!E$149,'0'!$A$149,IF(I10='0'!E$150,'0'!$A$150,IF(I10='0'!E$151,'0'!$A$151,IF(I10='0'!E$152,'0'!$A$152,IF(I10='0'!E$153,'0'!$A$153,IF(I10='0'!E$154,'0'!$A$154,IF(I10='0'!E$155,'0'!$A$155,IF(I10='0'!E$156,'0'!$A$156,IF(I10='0'!E$157,'0'!$A$157,IF(I10='0'!E$158,'0'!$A$158,IF(I10='0'!E$159,'0'!$A$159,IF(I10='0'!E$160,'0'!$A$160,IF(I10='0'!E$161,'0'!$A$161,IF(I10='0'!E$162,'0'!$A$162,IF(I10='0'!E$163,'0'!$A$163,IF(I10='0'!E$164,'0'!$A$164,IF(I10='0'!E$165,'0'!$A$165,IF(I10='0'!E$166,'0'!$A$166,IF(I10='0'!E$167,'0'!$A$167,IF(I10='0'!E$168,'0'!$A$168,IF(I10='0'!E$169,'0'!$A$169,IF(I10='0'!E$170,'0'!$A$170,IF(I10='0'!E$171,'0'!$A$171,IF(I10='0'!E$172,'0'!$A$172,IF(I10='0'!E$173,'0'!$A$173,IF(I10='0'!E$174,'0'!$A$174,IF(I10='0'!E$175,'0'!$A$175,IF(I10='0'!E$176,'0'!$A$176,IF(I10='0'!E$177,'0'!$A$177,IF(I10='0'!E$178,'0'!$A$178,IF(I10='0'!E$179,'0'!$A$179,IF(I10='0'!E$180,'0'!$A$180,IF(I10='0'!E$181,'0'!$A$181,IF(I10='0'!E$182,'0'!$A$182,IF(I10='0'!E$183,'0'!$A$183,IF(I10='0'!E$184,'0'!$A$184,IF(I10='0'!E$185,'0'!$A$185,IF(I10='0'!E$186,'0'!$A$186,IF(I10='0'!E$187,'0'!$A$187,IF(I10='0'!E$188,'0'!$A$188,IF(I10='0'!E$189,'0'!$A$189,IF(I10='0'!E$190,'0'!$A$190,IF(I10='0'!E$191,'0'!$A$191,IF(I10='0'!E$192,'0'!$A$192,IF(I10='0'!E$193,'0'!$A$193,IF(I10='0'!E$194,'0'!$A$194,IF(I10='0'!E$195,'0'!$A$195,IF(I10='0'!E$196,'0'!$A$196,IF(I10='0'!E$197,'0'!$A$197,AA10)))))))))))))))))))))))))))))))))))))))))))))))))))))))))))))))</f>
        <v>70</v>
      </c>
      <c r="AA10" s="20" t="str">
        <f>IF(I10&gt;='0'!E$197,'0'!$A$197,IF(I10&gt;='0'!E$198,'0'!$A$198,IF(I10&gt;='0'!E$199,'0'!$A$199,IF(I10&gt;='0'!E$200,'0'!$A$200,IF(I10&gt;='0'!E$201,'0'!$A$201,IF(I10&gt;='0'!E$202,'0'!$A$202,IF(I10&gt;='0'!E$203,'0'!$A$203,IF(I10&gt;='0'!E$204,'0'!$A$204,"0"))))))))</f>
        <v>0</v>
      </c>
      <c r="AB10" s="20"/>
      <c r="AC10" s="20">
        <f>IF(K10='0'!F$69,'0'!$A$69,IF(K10&gt;='0'!F$70,'0'!$A$70,IF(K10&gt;='0'!F$71,'0'!$A$71,IF(K10&gt;='0'!F$72,'0'!$A$72,IF(K10='0'!F$73,'0'!$A$73,IF(K10&gt;='0'!F$74,'0'!$A$74,IF(K10&gt;='0'!F$75,'0'!$A$75,IF(K10&gt;='0'!F$76,'0'!$A$76,IF(K10='0'!F$77,'0'!$A$77,IF(K10&gt;='0'!F$78,'0'!$A$78,IF(K10&gt;='0'!F$79,'0'!$A$79,IF(K10&gt;='0'!F$80,'0'!$A$80,IF(K10='0'!F$81,'0'!$A$81,IF(K10&gt;='0'!F$82,'0'!$A$82,IF(K10&gt;='0'!F$83,'0'!$A$83,IF(K10&gt;='0'!F$84,'0'!$A$84,IF(K10='0'!F$85,'0'!$A$85,IF(K10&gt;='0'!F$86,'0'!$A$86,IF(K10&gt;='0'!F$87,'0'!$A$87,IF(K10&gt;='0'!F$88,'0'!$A$88,IF(K10='0'!F$89,'0'!$A$89,IF(K10&gt;='0'!F$90,'0'!$A$90,IF(K10&gt;='0'!F$91,'0'!$A$91,IF(K10&gt;='0'!F$92,'0'!$A$92,IF(K10='0'!F$93,'0'!$A$93,IF(K10&gt;='0'!F$94,'0'!$A$94,IF(K10&gt;='0'!F$95,'0'!$A$95,IF(K10&gt;='0'!F$96,'0'!$A$96,IF(K10='0'!F$97,'0'!$A$97,IF(K10&gt;='0'!F$98,'0'!$A$98,IF(K10&gt;='0'!F$99,'0'!$A$99,IF(K10&gt;='0'!F$100,'0'!$A$100,IF(K10&gt;='0'!F$101,'0'!$A$101,IF(K10&gt;='0'!F$102,'0'!$A$102,IF(K10&gt;='0'!F$103,'0'!$A$103,IF(K10&gt;='0'!F$104,'0'!$A$104,IF(K10&gt;='0'!F$105,'0'!$A$105,IF(K10&gt;='0'!F$106,'0'!$A$106,IF(K10&gt;='0'!F$107,'0'!$A$108,IF(K10&gt;='0'!F$109,'0'!$A$109,IF(K10&gt;='0'!F$110,'0'!$A$110,IF(K10&gt;='0'!F$111,'0'!$A$111,IF(K10&gt;='0'!F$112,'0'!$A$112,IF(K10&gt;='0'!F$113,'0'!$A$113,IF(K10&gt;='0'!F$114,'0'!$A$114,IF(K10&gt;='0'!F$115,'0'!$A$115,IF(K10&gt;='0'!F$116,'0'!$A$116,IF(K10&gt;='0'!F$117,'0'!$A$117,IF(K10&gt;='0'!F$118,'0'!$A$118,IF(K10&gt;='0'!F$119,'0'!$A$119,IF(K10&gt;='0'!F$120,'0'!$A$120,IF(K10&gt;='0'!F$121,'0'!$A$121,IF(K10&gt;='0'!F$122,'0'!$A$122,IF(K10&gt;='0'!F$123,'0'!$A$123,IF(K10&gt;='0'!F$124,'0'!$A$124,IF(K10&gt;='0'!F$125,'0'!$A$125,IF(K10&gt;='0'!F$126,'0'!$A$126,IF(K10&gt;='0'!F$127,'0'!$A$127,IF(K10&gt;='0'!F$128,'0'!$A$128,IF(K10&gt;='0'!F$129,'0'!$A$129,IF(K10&gt;='0'!F$130,'0'!$A$130,IF(K10&gt;='0'!F$131,'0'!$A$131,IF(K10&gt;='0'!F$132,'0'!$A$132,IF(K10&gt;='0'!F$133,'0'!$A$133,IF(K10&gt;='0'!F$134,'0'!$A$134,'Sp7 Chełm'!AD10)))))))))))))))))))))))))))))))))))))))))))))))))))))))))))))))))</f>
        <v>136</v>
      </c>
      <c r="AD10" s="20" t="str">
        <f>IF(K10&gt;='0'!F$135,'0'!$A$135,IF(K10&gt;='0'!F$136,'0'!$A$136,IF(K10&gt;='0'!F$137,'0'!$A$137,IF(K10&gt;='0'!F$138,'0'!$A$138,IF(K10&gt;='0'!F$139,'0'!$A$139,IF(K10&gt;='0'!F$140,'0'!$A$140,IF(K10&gt;='0'!F$141,'0'!$A$141,IF(K10&gt;='0'!F$142,'0'!$A$142,IF(K10&gt;='0'!F$143,'0'!$A$143,IF(K10&gt;='0'!F$144,'0'!$A$144,IF(K10&gt;='0'!F$145,'0'!$A$145,IF(K10&gt;='0'!F$146,'0'!$A$146,IF(K10&gt;='0'!F$147,'0'!$A$147,IF(K10&gt;='0'!F$148,'0'!$A$148,IF(K10&gt;='0'!F$149,'0'!$A$149,IF(K10&gt;='0'!F$150,'0'!$A$150,IF(K10&gt;='0'!F$151,'0'!$A$151,IF(K10&gt;='0'!F$152,'0'!$A$152,IF(K10&gt;='0'!F$153,'0'!$A$153,IF(K10&gt;='0'!F$154,'0'!$A$154,IF(K10&gt;='0'!F$155,'0'!$A$155,IF(K10&gt;='0'!F$156,'0'!$A$156,IF(K10&gt;='0'!F$157,'0'!$A$157,IF(K10&gt;='0'!F$158,'0'!$A$158,IF(K10&gt;='0'!F$159,'0'!$A$159,IF(K10&gt;='0'!F$160,'0'!$A$160,IF(K10&gt;='0'!F$161,'0'!$A$161,IF(K10&gt;='0'!F$162,'0'!$A$162,IF(K10&gt;='0'!F$163,'0'!$A$163,IF(K10&gt;='0'!F$164,'0'!$A$164,IF(K10&gt;='0'!F$165,'0'!$A$165,IF(K10&gt;='0'!F$166,'0'!$A$166,IF(K10&gt;='0'!F$167,'0'!$A$167,IF(K10&gt;='0'!F$168,'0'!$A$168,IF(K10&gt;='0'!F$169,'0'!$A$169,IF(K10&gt;='0'!F$170,'0'!$A$170,IF(K10&gt;='0'!F$171,'0'!$A$171,IF(K10&gt;='0'!F$172,'0'!$A$172,IF(K10&gt;='0'!F$173,'0'!$A$173,IF(K10&gt;='0'!F$174,'0'!$A$174,IF(K10&gt;='0'!F$175,'0'!$A$175,IF(K10&gt;='0'!F$176,'0'!$A$176,IF(K10&gt;='0'!F$177,'0'!$A$177,IF(K10&gt;='0'!F$178,'0'!$A$178,IF(K10&gt;='0'!F$179,'0'!$A$179,IF(K10&gt;='0'!F$180,'0'!$A$180,IF(K10&gt;='0'!F$181,'0'!$A$181,IF(K10&gt;='0'!F$182,'0'!$A$182,IF(K10&gt;='0'!F$183,'0'!$A$183,IF(K10&gt;='0'!F$184,'0'!$A$184,IF(K10&gt;='0'!F$185,'0'!$A$185,IF(K10&gt;='0'!F$186,'0'!$A$186,IF(K10&gt;='0'!F$187,'0'!$A$187,IF(K10&gt;='0'!F$188,'0'!$A$188,IF(K10&gt;='0'!F$189,'0'!$A$189,IF(K10&gt;='0'!F$190,'0'!$A$190,IF(K10&gt;='0'!F$191,'0'!$A$191,IF(K10&gt;='0'!F$192,'0'!$A$192,IF(K10&gt;='0'!F$193,'0'!$A$193,IF(K10&gt;='0'!F$194,'0'!$A$194,IF(K10&gt;='0'!F$195,'0'!$A$195,IF(K10&gt;='0'!F$196,'0'!$A$196,IF(K10&gt;='0'!F$197,'0'!$A$197,AE10)))))))))))))))))))))))))))))))))))))))))))))))))))))))))))))))</f>
        <v>0</v>
      </c>
      <c r="AE10" s="20" t="str">
        <f>IF(K10&gt;='0'!F$197,'0'!$A$197,IF(K10&gt;='0'!F$198,'0'!$A$198,IF(K10&gt;='0'!F$199,'0'!$A$199,IF(K10&gt;='0'!F$200,'0'!$A$200,IF(K10&gt;='0'!F$201,'0'!$A$201,IF(K10&gt;='0'!F$202,'0'!$A$202,IF(K10&gt;='0'!F$203,'0'!$A$203,IF(K10&gt;='0'!F$204,'0'!$A$204,"0"))))))))</f>
        <v>0</v>
      </c>
      <c r="AF10" s="18"/>
      <c r="AG10" s="20">
        <f>IF(M10='0'!G$69,'0'!$A$69,IF(M10='0'!G$70,'0'!$A$70,IF(M10='0'!G$71,'0'!$A$71,IF(M10='0'!G$72,'0'!$A$72,IF(M10='0'!G$73,'0'!$A$73,IF(M10='0'!G$74,'0'!$A$74,IF(M10='0'!G$75,'0'!$A$75,IF(M10='0'!G$76,'0'!$A$76,IF(M10='0'!G$77,'0'!$A$77,IF(M10='0'!G$78,'0'!$A$78,IF(M10='0'!G$79,'0'!$A$79,IF(M10='0'!G$80,'0'!$A$80,IF(M10='0'!G$81,'0'!$A$81,IF(M10='0'!G$82,'0'!$A$82,IF(M10='0'!G$83,'0'!$A$83,IF(M10='0'!G$84,'0'!$A$84,IF(M10='0'!G$85,'0'!$A$85,IF(M10='0'!G$86,'0'!$A$86,IF(M10='0'!G$87,'0'!$A$87,IF(M10='0'!G$88,'0'!$A$88,IF(M10='0'!G$89,'0'!$A$89,IF(M10='0'!G$90,'0'!$A$90,IF(M10='0'!G$91,'0'!$A$91,IF(M10='0'!G$92,'0'!$A$92,IF(M10='0'!G$93,'0'!$A$93,IF(M10='0'!G$94,'0'!$A$94,IF(M10='0'!G$95,'0'!$A$95,IF(M10='0'!G$96,'0'!$A$96,IF(M10='0'!G$97,'0'!$A$97,IF(M10='0'!G$98,'0'!$A$98,IF(M10='0'!G$99,'0'!$A$99,IF(M10='0'!G$100,'0'!$A$100,IF(M10='0'!G$101,'0'!$A$101,IF(M10='0'!G$102,'0'!$A$102,IF(M10='0'!G$103,'0'!$A$103,IF(M10='0'!G$104,'0'!$A$104,IF(M10='0'!G$105,'0'!$A$105,IF(M10='0'!G$106,'0'!$A$106,IF(M10='0'!G$107,'0'!$A$108,IF(M10='0'!G$109,'0'!$A$109,IF(M10='0'!G$110,'0'!$A$110,IF(M10='0'!G$111,'0'!$A$111,IF(M10='0'!G$112,'0'!$A$112,IF(M10='0'!G$113,'0'!$A$113,IF(M10='0'!G$114,'0'!$A$114,IF(M10='0'!G$115,'0'!$A$115,IF(M10='0'!G$116,'0'!$A$116,IF(M10='0'!G$117,'0'!$A$117,IF(M10='0'!G$118,'0'!$A$118,IF(M10='0'!G$119,'0'!$A$119,IF(M10='0'!G$120,'0'!$A$120,IF(M10='0'!G$121,'0'!$A$121,IF(M10='0'!G$122,'0'!$A$122,IF(M10='0'!G$123,'0'!$A$123,IF(M10='0'!G$124,'0'!$A$124,IF(M10='0'!G$125,'0'!$A$125,IF(M10='0'!G$126,'0'!$A$126,IF(M10='0'!G$127,'0'!$A$127,IF(M10='0'!G$128,'0'!$A$128,IF(M10='0'!G$129,'0'!$A$129,IF(M10='0'!G$130,'0'!$A$130,IF(M10='0'!G$131,'0'!$A$131,IF(M10='0'!G$132,'0'!$A$132,IF(M10='0'!G$133,'0'!$A$133,IF(M10='0'!G$134,'0'!$A$134,'Sp7 Chełm'!AH10)))))))))))))))))))))))))))))))))))))))))))))))))))))))))))))))))</f>
        <v>136</v>
      </c>
      <c r="AH10" s="20">
        <f>IF(M10='0'!G$135,'0'!$A$135,IF(M10='0'!G$136,'0'!$A$136,IF(M10='0'!G$137,'0'!$A$137,IF(M10='0'!G$138,'0'!$A$138,IF(M10='0'!G$139,'0'!$A$139,IF(M10='0'!G$140,'0'!$A$140,IF(M10='0'!G$141,'0'!$A$141,IF(M10='0'!G$142,'0'!$A$142,IF(M10='0'!G$143,'0'!$A$143,IF(M10='0'!G$144,'0'!$A$144,IF(M10='0'!G$145,'0'!$A$145,IF(M10='0'!G$146,'0'!$A$146,IF(M10='0'!G$147,'0'!$A$147,IF(M10='0'!G$148,'0'!$A$148,IF(M10='0'!G$149,'0'!$A$149,IF(M10='0'!G$150,'0'!$A$150,IF(M10='0'!G$151,'0'!$A$151,IF(M10='0'!G$152,'0'!$A$152,IF(M10='0'!G$153,'0'!$A$153,IF(M10='0'!G$154,'0'!$A$154,IF(M10='0'!G$155,'0'!$A$155,IF(M10='0'!G$156,'0'!$A$156,IF(M10='0'!G$157,'0'!$A$157,IF(M10='0'!G$158,'0'!$A$158,IF(M10='0'!G$159,'0'!$A$159,IF(M10='0'!G$160,'0'!$A$160,IF(M10='0'!G$161,'0'!$A$161,IF(M10='0'!G$162,'0'!$A$162,IF(M10='0'!G$163,'0'!$A$163,IF(M10='0'!G$164,'0'!$A$164,IF(M10='0'!G$165,'0'!$A$165,IF(M10='0'!G$166,'0'!$A$166,IF(M10='0'!G$167,'0'!$A$167,IF(M10='0'!G$168,'0'!$A$168,IF(M10='0'!G$169,'0'!$A$169,IF(M10='0'!G$170,'0'!$A$170,IF(M10='0'!G$171,'0'!$A$171,IF(M10='0'!G$172,'0'!$A$172,IF(M10='0'!G$173,'0'!$A$173,IF(M10='0'!G$174,'0'!$A$174,IF(M10='0'!G$175,'0'!$A$175,IF(M10='0'!G$176,'0'!$A$176,IF(M10='0'!G$177,'0'!$A$177,IF(M10='0'!G$178,'0'!$A$178,IF(M10='0'!G$179,'0'!$A$179,IF(M10='0'!G$180,'0'!$A$180,IF(M10='0'!G$181,'0'!$A$181,IF(M10='0'!G$182,'0'!$A$182,IF(M10='0'!G$183,'0'!$A$183,IF(M10='0'!G$184,'0'!$A$184,IF(M10='0'!G$185,'0'!$A$185,IF(M10='0'!G$186,'0'!$A$186,IF(M10='0'!G$187,'0'!$A$187,IF(M10='0'!G$188,'0'!$A$188,IF(M10='0'!G$189,'0'!$A$189,IF(M10='0'!G$190,'0'!$A$190,IF(M10='0'!G$191,'0'!$A$191,IF(M10='0'!G$192,'0'!$A$192,IF(M10='0'!G$193,'0'!$A$193,IF(M10='0'!G$194,'0'!$A$194,IF(M10='0'!G$195,'0'!$A$195,IF(M10='0'!G$196,'0'!$A$196,IF(M10='0'!G$197,'0'!$A$197,AI10)))))))))))))))))))))))))))))))))))))))))))))))))))))))))))))))</f>
        <v>68</v>
      </c>
      <c r="AI10" s="20">
        <f>IF(M10='0'!G$197,'0'!$A$197,IF(M10='0'!G$198,'0'!$A$198,IF(M10='0'!G$199,'0'!$A$199,IF(M10='0'!G$200,'0'!$A$200,IF(M10='0'!G$201,'0'!$A$201,IF(M10='0'!G$202,'0'!$A$202,IF(M10='0'!G$203,'0'!$A$203,IF(M10&lt;='0'!G$204,'0'!$A$204,"0"))))))))</f>
        <v>1</v>
      </c>
    </row>
    <row r="11" spans="1:35" ht="15">
      <c r="O11" s="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SUM(O4:O9)-P9</f>
        <v>892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7 Chełm'!Q53)))))))))))))))))))))))))))))))))))))))))))))))))))))))))))))))))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7 Chełm'!R53)))))))))))))))))))))))))))))))))))))))))))))))))))))))))))))))))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7 Chełm'!Q54)))))))))))))))))))))))))))))))))))))))))))))))))))))))))))))))))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7 Chełm'!R54)))))))))))))))))))))))))))))))))))))))))))))))))))))))))))))))))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7 Chełm'!Q55)))))))))))))))))))))))))))))))))))))))))))))))))))))))))))))))))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7 Chełm'!R55)))))))))))))))))))))))))))))))))))))))))))))))))))))))))))))))))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7 Chełm'!Q56)))))))))))))))))))))))))))))))))))))))))))))))))))))))))))))))))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7 Chełm'!R56)))))))))))))))))))))))))))))))))))))))))))))))))))))))))))))))))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7 Chełm'!Q57)))))))))))))))))))))))))))))))))))))))))))))))))))))))))))))))))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7 Chełm'!R57)))))))))))))))))))))))))))))))))))))))))))))))))))))))))))))))))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7 Chełm'!Q58)))))))))))))))))))))))))))))))))))))))))))))))))))))))))))))))))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7 Chełm'!R58)))))))))))))))))))))))))))))))))))))))))))))))))))))))))))))))))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7 Chełm'!Q59)))))))))))))))))))))))))))))))))))))))))))))))))))))))))))))))))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7 Chełm'!R59)))))))))))))))))))))))))))))))))))))))))))))))))))))))))))))))))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7 Chełm'!Q60)))))))))))))))))))))))))))))))))))))))))))))))))))))))))))))))))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7 Chełm'!R60)))))))))))))))))))))))))))))))))))))))))))))))))))))))))))))))))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workbookViewId="0">
      <selection activeCell="G20" sqref="G20"/>
    </sheetView>
  </sheetViews>
  <sheetFormatPr defaultRowHeight="14.25"/>
  <cols>
    <col min="1" max="1" width="3.375" customWidth="1"/>
    <col min="2" max="2" width="14" customWidth="1"/>
    <col min="3" max="3" width="11.25" customWidth="1"/>
    <col min="4" max="4" width="7.625" customWidth="1"/>
    <col min="5" max="5" width="6.75" customWidth="1"/>
    <col min="6" max="6" width="5.375" customWidth="1"/>
    <col min="7" max="7" width="9" style="6"/>
    <col min="8" max="8" width="4.375" customWidth="1"/>
    <col min="9" max="9" width="6.625" customWidth="1"/>
    <col min="10" max="10" width="6.25" customWidth="1"/>
    <col min="11" max="11" width="7" customWidth="1"/>
    <col min="12" max="12" width="4.875" customWidth="1"/>
    <col min="13" max="13" width="6.625" customWidth="1"/>
    <col min="14" max="14" width="4.375" customWidth="1"/>
  </cols>
  <sheetData>
    <row r="1" spans="1:35" ht="31.5" customHeight="1">
      <c r="C1" s="121" t="s">
        <v>77</v>
      </c>
      <c r="D1" s="121"/>
      <c r="E1" s="121" t="s">
        <v>255</v>
      </c>
      <c r="F1" s="121"/>
      <c r="G1" s="121"/>
      <c r="H1" s="121"/>
      <c r="I1" s="15" t="s">
        <v>83</v>
      </c>
      <c r="J1" s="16">
        <f>(O12)</f>
        <v>1091</v>
      </c>
      <c r="K1" s="17" t="s">
        <v>73</v>
      </c>
    </row>
    <row r="2" spans="1:35" ht="15">
      <c r="E2" s="123" t="s">
        <v>74</v>
      </c>
      <c r="F2" s="123"/>
      <c r="G2" s="123" t="s">
        <v>75</v>
      </c>
      <c r="H2" s="123"/>
      <c r="I2" s="123" t="s">
        <v>78</v>
      </c>
      <c r="J2" s="123"/>
      <c r="K2" s="123" t="s">
        <v>5</v>
      </c>
      <c r="L2" s="123"/>
      <c r="M2" s="123" t="s">
        <v>84</v>
      </c>
      <c r="N2" s="123"/>
      <c r="O2" s="21" t="s">
        <v>76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5.75" thickBot="1">
      <c r="A3" s="11" t="s">
        <v>69</v>
      </c>
      <c r="B3" s="11" t="s">
        <v>71</v>
      </c>
      <c r="C3" s="11" t="s">
        <v>70</v>
      </c>
      <c r="D3" s="11" t="s">
        <v>98</v>
      </c>
      <c r="E3" s="11" t="s">
        <v>72</v>
      </c>
      <c r="F3" s="12" t="s">
        <v>73</v>
      </c>
      <c r="G3" s="13" t="s">
        <v>72</v>
      </c>
      <c r="H3" s="12" t="s">
        <v>73</v>
      </c>
      <c r="I3" s="13" t="s">
        <v>72</v>
      </c>
      <c r="J3" s="12" t="s">
        <v>73</v>
      </c>
      <c r="K3" s="11" t="s">
        <v>72</v>
      </c>
      <c r="L3" s="12" t="s">
        <v>73</v>
      </c>
      <c r="M3" s="11" t="s">
        <v>72</v>
      </c>
      <c r="N3" s="12" t="s">
        <v>73</v>
      </c>
      <c r="O3" s="21"/>
      <c r="P3" s="18"/>
      <c r="Q3" s="124" t="s">
        <v>74</v>
      </c>
      <c r="R3" s="124"/>
      <c r="S3" s="124"/>
      <c r="T3" s="19"/>
      <c r="U3" s="124" t="s">
        <v>75</v>
      </c>
      <c r="V3" s="124"/>
      <c r="W3" s="124"/>
      <c r="X3" s="19"/>
      <c r="Y3" s="124" t="s">
        <v>4</v>
      </c>
      <c r="Z3" s="124"/>
      <c r="AA3" s="124"/>
      <c r="AB3" s="19"/>
      <c r="AC3" s="124" t="s">
        <v>79</v>
      </c>
      <c r="AD3" s="124"/>
      <c r="AE3" s="124"/>
      <c r="AF3" s="18"/>
      <c r="AG3" s="126" t="s">
        <v>80</v>
      </c>
      <c r="AH3" s="126"/>
      <c r="AI3" s="126"/>
    </row>
    <row r="4" spans="1:35" ht="15.75" thickTop="1">
      <c r="A4">
        <v>1</v>
      </c>
      <c r="B4" t="s">
        <v>256</v>
      </c>
      <c r="C4" t="s">
        <v>257</v>
      </c>
      <c r="D4">
        <v>2006</v>
      </c>
      <c r="E4">
        <v>9.7100000000000009</v>
      </c>
      <c r="F4" s="10">
        <f>IF(E4=0,,IF(E4='0'!B$5,'0'!$A$5,IF(E4&lt;='0'!B$6,'0'!$A$6,IF(E4&lt;='0'!B$7,'0'!$A$7,IF(E4&lt;='0'!B$8,'0'!$A$8,IF(E4&lt;='0'!B$9,'0'!$A$9,IF(E4&lt;='0'!B$10,'0'!$A$10,IF(E4&lt;='0'!B$11,'0'!$A$11,IF(E4&lt;='0'!B$12,'0'!$A$12,IF(E4&lt;='0'!B$13,'0'!$A$13,IF(E4&lt;='0'!B$14,'0'!$A$14,IF(E4&lt;='0'!B$15,'0'!$A$15,IF(E4&lt;='0'!B$16,'0'!$A$16,IF(E4&lt;='0'!B$17,'0'!$A$17,IF(E4&lt;='0'!B$18,'0'!$A$18,IF(E4&lt;='0'!B$19,'0'!$A$19,IF(E4&lt;='0'!B$20,'0'!$A$20,IF(E4&lt;='0'!B$21,'0'!$A$21,IF(E4&lt;='0'!B$22,'0'!$A$22,IF(E4&lt;='0'!B$23,'0'!$A$23,IF(E4&lt;='0'!B$24,'0'!$A$24,IF(E4&lt;='0'!B$25,'0'!$A$25,IF(E4&lt;='0'!B$26,'0'!$A$26,IF(E4&lt;='0'!B$27,'0'!$A$27,IF(E4&lt;='0'!B$28,'0'!$A$28,IF(E4&lt;='0'!B$29,'0'!$A$29,IF(E4&lt;='0'!B$30,'0'!$A$30,IF(E4&lt;='0'!B$31,'0'!$A$31,IF(E4&lt;='0'!B$32,'0'!$A$32,IF(E4&lt;='0'!B$33,'0'!$A$33,IF(E4&lt;='0'!B$34,'0'!$A$34,IF(E4&lt;='0'!B$35,'0'!$A$35,IF(E4&lt;='0'!B$36,'0'!$A$36,IF(E4&lt;='0'!B$37,'0'!$A$37,IF(E4&lt;='0'!B$38,'0'!$A$38,IF(E4&lt;='0'!B$39,'0'!$A$39,IF(E4&lt;='0'!B$40,'0'!$A$40,IF(E4&lt;='0'!B$41,'0'!$A$41,IF(E4&lt;='0'!B$42,'0'!$A$42,IF(E4&lt;='0'!B$43,'0'!$A$43,IF(E4&lt;='0'!B$44,'0'!$A$44,IF(E4&lt;='0'!B$45,'0'!$A$45,IF(E4&lt;='0'!B$46,'0'!B$46,IF(E4&lt;='0'!B$47,'0'!$A$47,IF(E4&lt;='0'!B$48,'0'!$A$48,IF(E4&lt;='0'!B$49,'0'!$A$49,IF(E4&lt;='0'!B$50,'0'!$A$50,IF(E4&lt;='0'!B$51,'0'!$A$51,IF(E4&lt;='0'!B$52,'0'!$A$52,IF(E4&lt;='0'!B$53,'0'!$A$53,IF(E4&lt;='0'!B$54,'0'!$A$54,IF(E4&lt;='0'!B$55,'0'!$A$55,IF(E4&lt;='0'!B$56,'0'!$A$56,IF(E4&lt;='0'!B$57,'0'!$A$57,IF(E4&lt;='0'!B$58,'0'!$A$58,IF(E4&lt;='0'!B$59,'0'!$A$59,IF(E4&lt;='0'!B$60,'0'!$A$60,IF(E4&lt;='0'!B$61,'0'!$A$61,IF(E4&lt;='0'!B$62,'0'!$A$62,IF(E4&lt;='0'!B$63,'0'!$A$63,IF(E4&lt;='0'!B$64,'0'!$A$64,IF(E4&lt;='0'!B$65,'0'!$A$65,IF(E4&lt;='0'!B$66,'0'!$A$66,IF(E4&lt;='0'!B$67,'0'!$A$67,IF(E4&lt;='0'!B$68,'0'!$A$68,'SP6 Puławy'!Q4)))))))))))))))))))))))))))))))))))))))))))))))))))))))))))))))))</f>
        <v>56</v>
      </c>
      <c r="G4" s="6">
        <v>1.3575231481481478E-3</v>
      </c>
      <c r="H4" s="10">
        <f>IF(G4=0,,IF(G4='0'!D$5,'0'!$A$5,IF(G4&lt;='0'!D$6,'0'!$A$6,IF(G4&lt;='0'!D$7,'0'!$A$7,IF(G4&lt;='0'!D$8,'0'!$A$8,IF(G4&lt;='0'!D$9,'0'!$A$9,IF(G4&lt;='0'!D$10,'0'!$A$10,IF(G4&lt;='0'!D$11,'0'!$A$11,IF(G4&lt;='0'!D$12,'0'!$A$12,IF(G4&lt;='0'!D$13,'0'!$A$13,IF(G4&lt;='0'!D$14,'0'!$A$14,IF(G4&lt;='0'!D$15,'0'!$A$15,IF(G4&lt;='0'!D$16,'0'!$A$16,IF(G4&lt;='0'!D$17,'0'!$A$17,IF(G4&lt;='0'!D$18,'0'!$A$18,IF(G4&lt;='0'!D$19,'0'!$A$19,IF(G4&lt;='0'!D$20,'0'!$A$20,IF(G4&lt;='0'!D$21,'0'!$A$21,IF(G4&lt;='0'!D$22,'0'!$A$22,IF(G4&lt;='0'!D$23,'0'!$A$23,IF(G4&lt;='0'!D$24,'0'!$A$24,IF(G4&lt;='0'!D$25,'0'!$A$25,IF(G4&lt;='0'!D$26,'0'!$A$26,IF(G4&lt;='0'!D$27,'0'!$A$27,IF(G4&lt;='0'!D$28,'0'!$A$28,IF(G4&lt;='0'!D$29,'0'!$A$29,IF(G4&lt;='0'!D$30,'0'!$A$30,IF(G4&lt;='0'!D$31,'0'!$A$31,IF(G4&lt;='0'!D$32,'0'!$A$32,IF(G4&lt;='0'!D$33,'0'!$A$33,IF(G4&lt;='0'!D$34,'0'!$A$34,IF(G4&lt;='0'!D$35,'0'!$A$35,IF(G4&lt;='0'!D$36,'0'!$A$36,IF(G4&lt;='0'!D$37,'0'!$A$37,IF(G4&lt;='0'!D$38,'0'!$A$38,IF(G4&lt;='0'!D$39,'0'!$A$39,IF(G4&lt;='0'!D$40,'0'!$A$40,IF(G4&lt;='0'!D$41,'0'!$A$41,IF(G4&lt;='0'!D$42,'0'!$A$42,IF(G4&lt;='0'!D$43,'0'!$A$43,IF(G4&lt;='0'!D$44,'0'!$A$44,IF(G4&lt;='0'!D$45,'0'!$A$45,IF(G4&lt;='0'!D$46,'0'!D$46,IF(G4&lt;='0'!D$47,'0'!$A$47,IF(G4&lt;='0'!D$48,'0'!$A$48,IF(G4&lt;='0'!D$49,'0'!$A$49,IF(G4&lt;='0'!D$50,'0'!$A$50,IF(G4&lt;='0'!D$51,'0'!$A$51,IF(G4&lt;='0'!D$52,'0'!$A$52,IF(G4&lt;='0'!D$53,'0'!$A$53,IF(G4&lt;='0'!D$54,'0'!$A$54,IF(G4&lt;='0'!D$55,'0'!$A$55,IF(G4&lt;='0'!D$56,'0'!$A$56,IF(G4&lt;='0'!D$57,'0'!$A$57,IF(G4&lt;='0'!D$58,'0'!$A$58,IF(G4&lt;='0'!D$59,'0'!$A$59,IF(G4&lt;='0'!D$60,'0'!$A$60,IF(G4&lt;='0'!D$61,'0'!$A$61,IF(G4&lt;='0'!D$62,'0'!$A$62,IF(G4&lt;='0'!D$63,'0'!$A$63,IF(G4&lt;='0'!D$64,'0'!$A$64,IF(G4&lt;='0'!D$65,'0'!$A$65,IF(G4&lt;='0'!D$66,'0'!$A$66,IF(G4&lt;='0'!D$67,'0'!$A$67,IF(G4&lt;='0'!D$68,'0'!$A$68,'SP6 Puławy'!U4)))))))))))))))))))))))))))))))))))))))))))))))))))))))))))))))))</f>
        <v>80</v>
      </c>
      <c r="J4" s="10">
        <f>IF(I4=0,,IF(I4='0'!E$5,'0'!$A$5,IF(I4='0'!E$6,'0'!$A$6,IF(I4='0'!E$7,'0'!$A$7,IF(I4='0'!E$8,'0'!$A$8,IF(I4='0'!E$9,'0'!$A$9,IF(I4='0'!E$10,'0'!$A$10,IF(I4='0'!E$11,'0'!$A$11,IF(I4='0'!E$12,'0'!$A$12,IF(I4='0'!E$13,'0'!$A$13,IF(I4='0'!E$14,'0'!$A$14,IF(I4='0'!E$15,'0'!$A$15,IF(I4='0'!E$16,'0'!$A$16,IF(I4='0'!E$17,'0'!$A$17,IF(I4='0'!E$18,'0'!$A$18,IF(I4='0'!E$19,'0'!$A$19,IF(I4='0'!E$20,'0'!$A$20,IF(I4='0'!E$21,'0'!$A$21,IF(I4='0'!E$22,'0'!$A$22,IF(I4='0'!E$23,'0'!$A$23,IF(I4='0'!E$24,'0'!$A$24,IF(I4='0'!E$25,'0'!$A$25,IF(I4='0'!E$26,'0'!$A$26,IF(I4='0'!E$27,'0'!$A$27,IF(I4='0'!E$28,'0'!$A$28,IF(I4='0'!E$29,'0'!$A$29,IF(I4='0'!E$30,'0'!$A$30,IF(I4='0'!E$31,'0'!$A$31,IF(I4='0'!E$32,'0'!$A$32,IF(I4='0'!E$33,'0'!$A$33,IF(I4='0'!E$34,'0'!$A$34,IF(I4='0'!E$35,'0'!$A$35,IF(I4='0'!E$36,'0'!$A$36,IF(I4='0'!E$37,'0'!$A$37,IF(I4='0'!E$38,'0'!$A$38,IF(I4='0'!E$39,'0'!$A$39,IF(I4='0'!E$40,'0'!$A$40,IF(I4='0'!E$41,'0'!$A$41,IF(I4='0'!E$42,'0'!$A$42,IF(I4='0'!E$43,'0'!$A$43,IF(I4='0'!E$44,'0'!$A$44,IF(I4='0'!E$45,'0'!$A$45,IF(I4='0'!E$46,'0'!E$46,IF(I4='0'!E$47,'0'!$A$47,IF(I4='0'!E$48,'0'!$A$48,IF(I4='0'!E$49,'0'!$A$49,IF(I4='0'!E$50,'0'!$A$50,IF(I4='0'!E$51,'0'!$A$51,IF(I4='0'!E$52,'0'!$A$52,IF(I4='0'!E$53,'0'!$A$53,IF(I4='0'!E$54,'0'!$A$54,IF(I4='0'!E$55,'0'!$A$55,IF(I4='0'!E$56,'0'!$A$56,IF(I4='0'!E$57,'0'!$A$57,IF(I4='0'!E$58,'0'!$A$58,IF(I4='0'!E$59,'0'!$A$59,IF(I4='0'!E$60,'0'!$A$60,IF(I4='0'!E$61,'0'!$A$61,IF(I4='0'!E$62,'0'!$A$62,IF(I4='0'!E$63,'0'!$A$63,IF(I4='0'!E$64,'0'!$A$64,IF(I4='0'!E$65,'0'!$A$65,IF(I4='0'!E$66,'0'!$A$66,IF(I4='0'!E$67,'0'!$A$67,IF(I4='0'!E$68,'0'!$A$68,'SP6 Puławy'!Y4)))))))))))))))))))))))))))))))))))))))))))))))))))))))))))))))))</f>
        <v>0</v>
      </c>
      <c r="K4">
        <v>4.1100000000000003</v>
      </c>
      <c r="L4" s="10">
        <f>IF(K4=0,,IF(K4='0'!F$5,'0'!$A$5,IF(K4&gt;='0'!F$6,'0'!$A$6,IF(K4&gt;='0'!F$7,'0'!$A$7,IF(K4&gt;='0'!F$8,'0'!$A$8,IF(K4&gt;='0'!F$9,'0'!$A$9,IF(K4&gt;='0'!F$10,'0'!$A$10,IF(K4&gt;='0'!F$11,'0'!$A$11,IF(K4&gt;='0'!F$12,'0'!$A$12,IF(K4&gt;='0'!F$13,'0'!$A$13,IF(K4&gt;='0'!F$14,'0'!$A$14,IF(K4&gt;='0'!F$15,'0'!$A$15,IF(K4&gt;='0'!F$16,'0'!$A$16,IF(K4&gt;='0'!F$17,'0'!$A$17,IF(K4&gt;='0'!F$18,'0'!$A$18,IF(K4&gt;='0'!F$19,'0'!$A$19,IF(K4&gt;='0'!F$20,'0'!$A$20,IF(K4&gt;='0'!F$21,'0'!$A$21,IF(K4&gt;='0'!F$22,'0'!$A$22,IF(K4&gt;='0'!F$23,'0'!$A$23,IF(K4&gt;='0'!F$24,'0'!$A$24,IF(K4&gt;='0'!F$25,'0'!$A$25,IF(K4&gt;='0'!F$26,'0'!$A$26,IF(K4&gt;='0'!F$27,'0'!$A$27,IF(K4&gt;='0'!F$28,'0'!$A$28,IF(K4&gt;='0'!F$29,'0'!$A$29,IF(K4&gt;='0'!F$30,'0'!$A$30,IF(K4&gt;='0'!F$31,'0'!$A$31,IF(K4&gt;='0'!F$32,'0'!$A$32,IF(K4&gt;='0'!F$33,'0'!$A$33,IF(K4&gt;='0'!F$34,'0'!$A$34,IF(K4&gt;='0'!F$35,'0'!$A$35,IF(K4&gt;='0'!F$36,'0'!$A$36,IF(K4&gt;='0'!F$37,'0'!$A$37,IF(K4&gt;='0'!F$38,'0'!$A$38,IF(K4&gt;='0'!F$39,'0'!$A$39,IF(K4&gt;='0'!F$40,'0'!$A$40,IF(K4&gt;='0'!F$41,'0'!$A$41,IF(K4&gt;='0'!F$42,'0'!$A$42,IF(K4&gt;='0'!F$43,'0'!$A$43,IF(K4&gt;='0'!F$44,'0'!$A$44,IF(K4&gt;='0'!F$45,'0'!$A$45,IF(K4&gt;='0'!F$46,'0'!F$46,IF(K4&gt;='0'!F$47,'0'!$A$47,IF(K4&gt;='0'!F$48,'0'!$A$48,IF(K4&gt;='0'!F$49,'0'!$A$49,IF(K4&gt;='0'!F$50,'0'!$A$50,IF(K4&gt;='0'!F$51,'0'!$A$51,IF(K4&gt;='0'!F$52,'0'!$A$52,IF(K4&gt;='0'!F$53,'0'!$A$53,IF(K4&gt;='0'!F$54,'0'!$A$54,IF(K4&gt;='0'!F$55,'0'!$A$55,IF(K4&gt;='0'!F$56,'0'!$A$56,IF(K4&gt;='0'!F$57,'0'!$A$57,IF(K4&gt;='0'!F$58,'0'!$A$58,IF(K4&gt;='0'!F$59,'0'!$A$59,IF(K4&gt;='0'!F$60,'0'!$A$60,IF(K4='0'!F$61,'0'!$A$61,IF(K4&gt;='0'!F$62,'0'!$A$62,IF(K4&gt;='0'!F$63,'0'!$A$63,IF(K4&gt;='0'!F$64,'0'!$A$64,IF(K4='0'!F$65,'0'!$A$65,IF(K4&gt;='0'!F$66,'0'!$A$66,IF(K4&gt;='0'!F$67,'0'!$A$67,IF(K4&gt;='0'!F$68,'0'!$A$68,'SP6 Puławy'!AC4)))))))))))))))))))))))))))))))))))))))))))))))))))))))))))))))))</f>
        <v>60</v>
      </c>
      <c r="M4">
        <v>35.5</v>
      </c>
      <c r="N4" s="10">
        <f>IF(M4=0,,IF(M4='0'!G$5,'0'!$A$5,IF(M4='0'!G$6,'0'!$A$6,IF(M4='0'!G$7,'0'!$A$7,IF(M4='0'!G$8,'0'!$A$8,IF(M4='0'!G$9,'0'!$A$9,IF(M4='0'!G$10,'0'!$A$10,IF(M4='0'!G$11,'0'!$A$11,IF(M4='0'!G$12,'0'!$A$12,IF(M4='0'!G$13,'0'!$A$13,IF(M4='0'!G$14,'0'!$A$14,IF(M4='0'!G$15,'0'!$A$15,IF(M4='0'!G$16,'0'!$A$16,IF(M4='0'!G$17,'0'!$A$17,IF(M4='0'!G$18,'0'!$A$18,IF(M4='0'!G$19,'0'!$A$19,IF(M4='0'!G$20,'0'!$A$20,IF(M4='0'!G$21,'0'!$A$21,IF(M4='0'!G$22,'0'!$A$22,IF(M4='0'!G$23,'0'!$A$23,IF(M4='0'!G$24,'0'!$A$24,IF(M4='0'!G$25,'0'!$A$25,IF(M4='0'!G$26,'0'!$A$26,IF(M4='0'!G$27,'0'!$A$27,IF(M4='0'!G$28,'0'!$A$28,IF(M4='0'!G$29,'0'!$A$29,IF(M4='0'!G$30,'0'!$A$30,IF(M4='0'!G$31,'0'!$A$31,IF(M4='0'!G$32,'0'!$A$32,IF(M4='0'!G$33,'0'!$A$33,IF(M4='0'!G$34,'0'!$A$34,IF(M4='0'!G$35,'0'!$A$35,IF(M4='0'!G$36,'0'!$A$36,IF(M4='0'!G$37,'0'!$A$37,IF(M4='0'!G$38,'0'!$A$38,IF(M4='0'!G$39,'0'!$A$39,IF(M4='0'!G$40,'0'!$A$40,IF(M4='0'!G$41,'0'!$A$41,IF(M4='0'!G$42,'0'!$A$42,IF(M4='0'!G$43,'0'!$A$43,IF(M4='0'!G$44,'0'!$A$44,IF(M4='0'!G$45,'0'!$A$45,IF(M4='0'!G$46,'0'!G$46,IF(M4='0'!G$47,'0'!$A$47,IF(M4='0'!G$48,'0'!$A$48,IF(M4='0'!G$49,'0'!$A$49,IF(M4='0'!G$50,'0'!$A$50,IF(M4='0'!G$51,'0'!$A$51,IF(M4='0'!G$52,'0'!$A$52,IF(M4='0'!G$53,'0'!$A$53,IF(M4='0'!G$54,'0'!$A$54,IF(M4='0'!G$55,'0'!$A$55,IF(M4='0'!G$56,'0'!$A$56,IF(M4='0'!G$57,'0'!$A$57,IF(M4='0'!G$58,'0'!$A$58,IF(M4='0'!G$59,'0'!$A$59,IF(M4='0'!G$60,'0'!$A$60,IF(M4='0'!G$61,'0'!$A$61,IF(M4='0'!G$62,'0'!$A$62,IF(M4='0'!G$63,'0'!$A$63,IF(M4='0'!G$64,'0'!$A$64,IF(M4='0'!G$65,'0'!$A$65,IF(M4='0'!G$66,'0'!$A$66,IF(M4='0'!G$67,'0'!$A$67,IF(M4='0'!G$68,'0'!$A$68,'SP6 Puławy'!AG4)))))))))))))))))))))))))))))))))))))))))))))))))))))))))))))))))</f>
        <v>61</v>
      </c>
      <c r="O4" s="21">
        <f t="shared" ref="O4:O9" si="0">SUM(F4+H4+J4+L4+N4)</f>
        <v>257</v>
      </c>
      <c r="P4" s="18"/>
      <c r="Q4" s="20">
        <f>IF(E4&lt;='0'!B$69,'0'!$A$69,IF(E4&lt;='0'!B$70,'0'!$A$70,IF(E4&lt;='0'!B$71,'0'!$A$71,IF(E4&lt;='0'!B$72,'0'!$A$72,IF(E4&lt;='0'!B$73,'0'!$A$73,IF(E4&lt;='0'!B$74,'0'!$A$74,IF(E4&lt;='0'!B$75,'0'!$A$75,IF(E4&lt;='0'!B$76,'0'!$A$76,IF(E4&lt;='0'!B$77,'0'!$A$77,IF(E4&lt;='0'!B$78,'0'!$A$78,IF(E4&lt;='0'!B$79,'0'!$A$79,IF(E4&lt;='0'!B$80,'0'!$A$80,IF(E4&lt;='0'!B$81,'0'!$A$81,IF(E4&lt;='0'!B$82,'0'!$A$82,IF(E4&lt;='0'!B$83,'0'!$A$83,IF(E4&lt;='0'!B$84,'0'!$A$84,IF(E4&lt;='0'!B$85,'0'!$A$85,IF(E4&lt;='0'!B$86,'0'!$A$86,IF(E4&lt;='0'!B$87,'0'!$A$87,IF(E4&lt;='0'!B$88,'0'!$A$88,IF(E4&lt;='0'!B$89,'0'!$A$89,IF(E4&lt;='0'!B$90,'0'!$A$90,IF(E4&lt;='0'!B$91,'0'!$A$91,IF(E4&lt;='0'!B$92,'0'!$A$92,IF(E4&lt;='0'!B$93,'0'!$A$93,IF(E4&lt;='0'!B$94,'0'!$A$94,IF(E4&lt;='0'!B$95,'0'!$A$95,IF(E4&lt;='0'!B$96,'0'!$A$96,IF(E4&lt;='0'!B$97,'0'!$A$97,IF(E4&lt;='0'!B$98,'0'!$A$98,IF(E4&lt;='0'!B$99,'0'!$A$99,IF(E4&lt;='0'!B$100,'0'!$A$100,IF(E4&lt;='0'!B$101,'0'!$A$101,IF(E4&lt;='0'!B$102,'0'!$A$102,IF(E4&lt;='0'!B$103,'0'!$A$103,IF(E4&lt;='0'!B$104,'0'!$A$104,IF(E4&lt;='0'!B$105,'0'!$A$105,IF(E4&lt;='0'!B$106,'0'!$A$106,IF(E4&lt;='0'!B$107,'0'!$A$108,IF(E4&lt;='0'!B$109,'0'!$A$109,IF(E4&lt;='0'!B$110,'0'!$A$110,IF(E4&lt;='0'!B$111,'0'!$A$111,IF(E4&lt;='0'!B$112,'0'!$A$112,IF(E4&lt;='0'!B$113,'0'!$A$113,IF(E4&lt;='0'!B$114,'0'!$A$114,IF(E4&lt;='0'!B$115,'0'!$A$115,IF(E4&lt;='0'!B$116,'0'!$A$116,IF(E4&lt;='0'!B$117,'0'!$A$117,IF(E4&lt;='0'!B$118,'0'!$A$118,IF(E4&lt;='0'!B$119,'0'!$A$119,IF(E4&lt;='0'!B$120,'0'!$A$120,IF(E4&lt;='0'!B$121,'0'!$A$121,IF(E4&lt;='0'!B$122,'0'!$A$122,IF(E4&lt;='0'!B$123,'0'!$A$123,IF(E4&lt;='0'!B$124,'0'!$A$124,IF(E4&lt;='0'!B$125,'0'!$A$125,IF(E4&lt;='0'!B$126,'0'!$A$126,IF(E4&lt;='0'!B$127,'0'!$A$127,IF(E4&lt;='0'!B$128,'0'!$A$128,IF(E4&lt;='0'!B$129,'0'!$A$129,IF(E4&lt;='0'!B$130,'0'!$A$130,IF(E4&lt;='0'!B$131,'0'!$A$131,IF(E4&lt;='0'!B$132,'0'!$A$132,IF(E4&lt;='0'!B$133,'0'!$A$133,IF(E4&lt;='0'!B$134,'0'!$A$134,'SP6 Puławy'!R4)))))))))))))))))))))))))))))))))))))))))))))))))))))))))))))))))</f>
        <v>56</v>
      </c>
      <c r="R4" s="20">
        <f>IF(E4&lt;='0'!B$135,'0'!$A$135,IF(E4&lt;='0'!B$136,'0'!$A$136,IF(E4&lt;='0'!B$137,'0'!$A$137,IF(E4&lt;='0'!B$138,'0'!$A$138,IF(E4&lt;='0'!B$139,'0'!$A$139,IF(E4&lt;='0'!B$140,'0'!$A$140,IF(E4&lt;='0'!B$141,'0'!$A$141,IF(E4&lt;='0'!B$142,'0'!$A$142,IF(E4&lt;='0'!B$143,'0'!$A$143,IF(E4&lt;='0'!B$144,'0'!$A$144,IF(E4&lt;='0'!B$145,'0'!$A$145,IF(E4&lt;='0'!B$146,'0'!$A$146,IF(E4&lt;='0'!B$147,'0'!$A$147,IF(E4&lt;='0'!B$148,'0'!$A$148,IF(E4&lt;='0'!B$149,'0'!$A$149,IF(E4&lt;='0'!B$150,'0'!$A$150,IF(E4&lt;='0'!B$151,'0'!$A$151,IF(E4&lt;='0'!B$152,'0'!$A$152,IF(E4&lt;='0'!B$153,'0'!$A$153,IF(E4&lt;='0'!B$154,'0'!$A$154,IF(E4&lt;='0'!B$155,'0'!$A$155,IF(E4&lt;='0'!B$156,'0'!$A$156,IF(E4&lt;='0'!B$157,'0'!$A$157,IF(E4&lt;='0'!B$158,'0'!$A$158,IF(E4&lt;='0'!B$159,'0'!$A$159,IF(E4&lt;='0'!B$160,'0'!$A$160,IF(E4&lt;='0'!B$161,'0'!$A$161,IF(E4&lt;='0'!B$162,'0'!$A$162,IF(E4&lt;='0'!B$163,'0'!$A$163,IF(E4&lt;='0'!B$164,'0'!$A$164,IF(E4&lt;='0'!B$165,'0'!$A$165,IF(E4&lt;='0'!B$166,'0'!$A$166,IF(E4&lt;='0'!B$167,'0'!$A$167,IF(E4&lt;='0'!B$168,'0'!$A$168,IF(E4&lt;='0'!B$169,'0'!$A$169,IF(E4&lt;='0'!B$170,'0'!$A$170,IF(E4&lt;='0'!B$171,'0'!$A$171,IF(E4&lt;='0'!B$172,'0'!$A$172,IF(E4&lt;='0'!B$173,'0'!$A$173,IF(E4&lt;='0'!B$174,'0'!$A$174,IF(E4&lt;='0'!B$175,'0'!$A$175,IF(E4&lt;='0'!B$176,'0'!$A$176,IF(E4&lt;='0'!B$177,'0'!$A$177,IF(E4&lt;='0'!B$178,'0'!$A$178,IF(E4&lt;='0'!B$179,'0'!$A$179,IF(E4&lt;='0'!B$180,'0'!$A$180,IF(E4&lt;='0'!B$181,'0'!$A$181,IF(E4&lt;='0'!B$182,'0'!$A$182,IF(E4&lt;='0'!B$183,'0'!$A$183,IF(E4&lt;='0'!B$184,'0'!$A$184,IF(E4&lt;='0'!B$185,'0'!$A$185,IF(E4&lt;='0'!B$186,'0'!$A$186,IF(E4&lt;='0'!B$187,'0'!$A$187,IF(E4&lt;='0'!B$188,'0'!$A$188,IF(E4&lt;='0'!B$189,'0'!$A$189,IF(E4&lt;='0'!B$190,'0'!$A$190,IF(E4&lt;='0'!B$191,'0'!$A$191,IF(E4&lt;='0'!B$192,'0'!$A$192,IF(E4&lt;='0'!B$193,'0'!$A$193,IF(E4&lt;='0'!B$194,'0'!$A$194,IF(E4&lt;='0'!B$195,'0'!$A$195,IF(E4&lt;='0'!B$196,'0'!$A$196,IF(E4&lt;='0'!B$197,'0'!$A$197,S4)))))))))))))))))))))))))))))))))))))))))))))))))))))))))))))))</f>
        <v>56</v>
      </c>
      <c r="S4" s="20">
        <f>IF(E4&lt;='0'!B$197,'0'!$A$197,IF(E4&lt;='0'!B$198,'0'!$A$198,IF(E4&lt;='0'!B$199,'0'!$A$199,IF(E4&lt;='0'!B$200,'0'!$A$200,IF(E4&lt;='0'!B$201,'0'!$A$201,IF(E4&lt;='0'!B$202,'0'!$A$202,IF(E4&lt;='0'!B$203,'0'!$A$203,IF(E4&lt;='0'!B$204,'0'!$A$204,"0"))))))))</f>
        <v>8</v>
      </c>
      <c r="T4" s="20"/>
      <c r="U4" s="20">
        <f>IF(G4&lt;='0'!D$69,'0'!$A$69,IF(G4&lt;='0'!D$70,'0'!$A$70,IF(G4&lt;='0'!D$71,'0'!$A$71,IF(G4&lt;='0'!D$72,'0'!$A$72,IF(G4&lt;='0'!D$73,'0'!$A$73,IF(G4&lt;='0'!D$74,'0'!$A$74,IF(G4&lt;='0'!D$75,'0'!$A$75,IF(G4&lt;='0'!D$76,'0'!$A$76,IF(G4&lt;='0'!D$77,'0'!$A$77,IF(G4&lt;='0'!D$78,'0'!$A$78,IF(G4&lt;='0'!D$79,'0'!$A$79,IF(G4&lt;='0'!D$80,'0'!$A$80,IF(G4&lt;='0'!D$81,'0'!$A$81,IF(G4&lt;='0'!D$82,'0'!$A$82,IF(G4&lt;='0'!D$83,'0'!$A$83,IF(G4&lt;='0'!D$84,'0'!$A$84,IF(G4&lt;='0'!D$85,'0'!$A$85,IF(G4&lt;='0'!D$86,'0'!$A$86,IF(G4&lt;='0'!D$87,'0'!$A$87,IF(G4&lt;='0'!D$88,'0'!$A$88,IF(G4&lt;='0'!D$89,'0'!$A$89,IF(G4&lt;='0'!D$90,'0'!$A$90,IF(G4&lt;='0'!D$91,'0'!$A$91,IF(G4&lt;='0'!D$92,'0'!$A$92,IF(G4&lt;='0'!D$93,'0'!$A$93,IF(G4&lt;='0'!D$94,'0'!$A$94,IF(G4&lt;='0'!D$95,'0'!$A$95,IF(G4&lt;='0'!D$96,'0'!$A$96,IF(G4&lt;='0'!D$97,'0'!$A$97,IF(G4&lt;='0'!D$98,'0'!$A$98,IF(G4&lt;='0'!D$99,'0'!$A$99,IF(G4&lt;='0'!D$100,'0'!$A$100,IF(G4&lt;='0'!D$101,'0'!$A$101,IF(G4&lt;='0'!D$102,'0'!$A$102,IF(G4&lt;='0'!D$103,'0'!$A$103,IF(G4&lt;='0'!D$104,'0'!$A$104,IF(G4&lt;='0'!D$105,'0'!$A$105,IF(G4&lt;='0'!D$106,'0'!$A$106,IF(G4&lt;='0'!D$107,'0'!$A$108,IF(G4&lt;='0'!D$109,'0'!$A$109,IF(G4&lt;='0'!D$110,'0'!$A$110,IF(G4&lt;='0'!D$111,'0'!$A$111,IF(G4&lt;='0'!D$112,'0'!$A$112,IF(G4&lt;='0'!D$113,'0'!$A$113,IF(G4&lt;='0'!D$114,'0'!$A$114,IF(G4&lt;='0'!D$115,'0'!$A$115,IF(G4&lt;='0'!D$116,'0'!$A$116,IF(G4&lt;='0'!D$117,'0'!$A$117,IF(G4&lt;='0'!D$118,'0'!$A$118,IF(G4&lt;='0'!D$119,'0'!$A$119,IF(G4&lt;='0'!D$120,'0'!$A$120,IF(G4&lt;='0'!D$121,'0'!$A$121,IF(G4&lt;='0'!D$122,'0'!$A$122,IF(G4&lt;='0'!D$123,'0'!$A$123,IF(G4&lt;='0'!D$124,'0'!$A$124,IF(G4&lt;='0'!D$125,'0'!$A$125,IF(G4&lt;='0'!D$126,'0'!$A$126,IF(G4&lt;='0'!D$127,'0'!$A$127,IF(G4&lt;='0'!D$128,'0'!$A$128,IF(G4&lt;='0'!D$129,'0'!$A$129,IF(G4&lt;='0'!D$130,'0'!$A$130,IF(G4&lt;='0'!D$131,'0'!$A$131,IF(G4&lt;='0'!D$132,'0'!$A$132,IF(G4&lt;='0'!D$133,'0'!$A$133,IF(G4&lt;='0'!D$134,'0'!$A$134,'SP6 Puławy'!V4)))))))))))))))))))))))))))))))))))))))))))))))))))))))))))))))))</f>
        <v>80</v>
      </c>
      <c r="V4" s="20">
        <f>IF(G4&lt;='0'!D$135,'0'!$A$135,IF(G4&lt;='0'!D$136,'0'!$A$136,IF(G4&lt;='0'!D$137,'0'!$A$137,IF(G4&lt;='0'!D$138,'0'!$A$138,IF(G4&lt;='0'!D$139,'0'!$A$139,IF(G4&lt;='0'!D$140,'0'!$A$140,IF(G4&lt;='0'!D$141,'0'!$A$141,IF(G4&lt;='0'!D$142,'0'!$A$142,IF(G4&lt;='0'!D$143,'0'!$A$143,IF(G4&lt;='0'!D$144,'0'!$A$144,IF(G4&lt;='0'!D$145,'0'!$A$145,IF(G4&lt;='0'!D$146,'0'!$A$146,IF(G4&lt;='0'!D$147,'0'!$A$147,IF(G4&lt;='0'!D$148,'0'!$A$148,IF(G4&lt;='0'!D$149,'0'!$A$149,IF(G4&lt;='0'!D$150,'0'!$A$150,IF(G4&lt;='0'!D$151,'0'!$A$151,IF(G4&lt;='0'!D$152,'0'!$A$152,IF(G4&lt;='0'!D$153,'0'!$A$153,IF(G4&lt;='0'!D$154,'0'!$A$154,IF(G4&lt;='0'!D$155,'0'!$A$155,IF(G4&lt;='0'!D$156,'0'!$A$156,IF(G4&lt;='0'!D$157,'0'!$A$157,IF(G4&lt;='0'!D$158,'0'!$A$158,IF(G4&lt;='0'!D$159,'0'!$A$159,IF(G4&lt;='0'!D$160,'0'!$A$160,IF(G4&lt;='0'!D$161,'0'!$A$161,IF(G4&lt;='0'!D$162,'0'!$A$162,IF(G4&lt;='0'!D$163,'0'!$A$163,IF(G4&lt;='0'!D$164,'0'!$A$164,IF(G4&lt;='0'!D$165,'0'!$A$165,IF(G4&lt;='0'!D$166,'0'!$A$166,IF(G4&lt;='0'!D$167,'0'!$A$167,IF(G4&lt;='0'!D$168,'0'!$A$168,IF(G4&lt;='0'!D$169,'0'!$A$169,IF(G4&lt;='0'!D$170,'0'!$A$170,IF(G4&lt;='0'!D$171,'0'!$A$171,IF(G4&lt;='0'!D$172,'0'!$A$172,IF(G4&lt;='0'!D$173,'0'!$A$173,IF(G4&lt;='0'!D$174,'0'!$A$174,IF(G4&lt;='0'!D$175,'0'!$A$175,IF(G4&lt;='0'!D$176,'0'!$A$176,IF(G4&lt;='0'!D$177,'0'!$A$177,IF(G4&lt;='0'!D$178,'0'!$A$178,IF(G4&lt;='0'!D$179,'0'!$A$179,IF(G4&lt;='0'!D$180,'0'!$A$180,IF(G4&lt;='0'!D$181,'0'!$A$181,IF(G4&lt;='0'!D$182,'0'!$A$182,IF(G4&lt;='0'!D$183,'0'!$A$183,IF(G4&lt;='0'!D$184,'0'!$A$184,IF(G4&lt;='0'!D$185,'0'!$A$185,IF(G4&lt;='0'!D$186,'0'!$A$186,IF(G4&lt;='0'!D$187,'0'!$A$187,IF(G4&lt;='0'!D$188,'0'!$A$188,IF(G4&lt;='0'!D$189,'0'!$A$189,IF(G4&lt;='0'!D$190,'0'!$A$190,IF(G4&lt;='0'!D$191,'0'!$A$191,IF(G4&lt;='0'!D$192,'0'!$A$192,IF(G4&lt;='0'!D$193,'0'!$A$193,IF(G4&lt;='0'!D$194,'0'!$A$194,IF(G4&lt;='0'!D$195,'0'!$A$195,IF(G4&lt;='0'!D$196,'0'!$A$196,IF(G4&lt;='0'!D$197,'0'!$A$197,W4)))))))))))))))))))))))))))))))))))))))))))))))))))))))))))))))</f>
        <v>70</v>
      </c>
      <c r="W4" s="20">
        <f>IF(G4&lt;='0'!D$197,'0'!$A$197,IF(G4&lt;='0'!D$198,'0'!$A$198,IF(G4&lt;='0'!D$199,'0'!$A$199,IF(G4&lt;='0'!D$200,'0'!$A$200,IF(G4&lt;='0'!D$201,'0'!$A$201,IF(G4&lt;='0'!D$202,'0'!$A$202,IF(G4&lt;='0'!D$203,'0'!$A$203,IF(G4&lt;='0'!D$204,'0'!$A$204,"0"))))))))</f>
        <v>8</v>
      </c>
      <c r="X4" s="20"/>
      <c r="Y4" s="20">
        <f>IF(I4='0'!E$69,'0'!$A$69,IF(I4='0'!E$70,'0'!$A$70,IF(I4='0'!E$71,'0'!$A$71,IF(I4='0'!E$72,'0'!$A$72,IF(I4='0'!E$73,'0'!$A$73,IF(I4='0'!E$74,'0'!$A$74,IF(I4='0'!E$75,'0'!$A$75,IF(I4='0'!E$76,'0'!$A$76,IF(I4='0'!E$77,'0'!$A$77,IF(I4='0'!E$78,'0'!$A$78,IF(I4='0'!E$79,'0'!$A$79,IF(I4='0'!E$80,'0'!$A$80,IF(I4='0'!E$81,'0'!$A$81,IF(I4='0'!E$82,'0'!$A$82,IF(I4='0'!E$83,'0'!$A$83,IF(I4='0'!E$84,'0'!$A$84,IF(I4='0'!E$85,'0'!$A$85,IF(I4='0'!E$86,'0'!$A$86,IF(I4='0'!E$87,'0'!$A$87,IF(I4='0'!E$88,'0'!$A$88,IF(I4='0'!E$89,'0'!$A$89,IF(I4='0'!E$90,'0'!$A$90,IF(I4='0'!E$91,'0'!$A$91,IF(I4='0'!E$92,'0'!$A$92,IF(I4='0'!E$93,'0'!$A$93,IF(I4='0'!E$94,'0'!$A$94,IF(I4='0'!E$95,'0'!$A$95,IF(I4='0'!E$96,'0'!$A$96,IF(I4='0'!E$97,'0'!$A$97,IF(I4='0'!E$98,'0'!$A$98,IF(I4='0'!E$99,'0'!$A$99,IF(I4='0'!E$100,'0'!$A$100,IF(I4='0'!E$101,'0'!$A$101,IF(I4='0'!E$102,'0'!$A$102,IF(I4='0'!E$103,'0'!$A$103,IF(I4='0'!E$104,'0'!$A$104,IF(I4='0'!E$105,'0'!$A$105,IF(I4='0'!E$106,'0'!$A$106,IF(I4='0'!E$107,'0'!$A$108,IF(I4='0'!E$109,'0'!$A$109,IF(I4='0'!E$110,'0'!$A$110,IF(I4='0'!E$111,'0'!$A$111,IF(I4='0'!E$112,'0'!$A$112,IF(I4='0'!E$113,'0'!$A$113,IF(I4='0'!E$114,'0'!$A$114,IF(I4='0'!E$115,'0'!$A$115,IF(I4='0'!E$116,'0'!$A$116,IF(I4='0'!E$117,'0'!$A$117,IF(I4='0'!E$118,'0'!$A$118,IF(I4='0'!E$119,'0'!$A$119,IF(I4='0'!E$120,'0'!$A$120,IF(I4='0'!E$121,'0'!$A$121,IF(I4='0'!E$122,'0'!$A$122,IF(I4='0'!E$123,'0'!$A$123,IF(I4='0'!E$124,'0'!$A$124,IF(I4='0'!E$125,'0'!$A$125,IF(I4='0'!E$126,'0'!$A$126,IF(I4='0'!E$127,'0'!$A$127,IF(I4='0'!E$128,'0'!$A$128,IF(I4='0'!E$129,'0'!$A$129,IF(I4='0'!E$130,'0'!$A$130,IF(I4='0'!E$131,'0'!$A$131,IF(I4='0'!E$132,'0'!$A$132,IF(I4='0'!E$133,'0'!$A$133,IF(I4='0'!E$134,'0'!$A$134,'SP6 Puławy'!Z4)))))))))))))))))))))))))))))))))))))))))))))))))))))))))))))))))</f>
        <v>136</v>
      </c>
      <c r="Z4" s="20">
        <f>IF(I4='0'!E$135,'0'!$A$135,IF(I4='0'!E$136,'0'!$A$136,IF(I4='0'!E$137,'0'!$A$137,IF(I4='0'!E$138,'0'!$A$138,IF(I4='0'!E$139,'0'!$A$139,IF(I4='0'!E$140,'0'!$A$140,IF(I4='0'!E$141,'0'!$A$141,IF(I4='0'!E$142,'0'!$A$142,IF(I4='0'!E$143,'0'!$A$143,IF(I4='0'!E$144,'0'!$A$144,IF(I4='0'!E$145,'0'!$A$145,IF(I4='0'!E$146,'0'!$A$146,IF(I4='0'!E$147,'0'!$A$147,IF(I4='0'!E$148,'0'!$A$148,IF(I4='0'!E$149,'0'!$A$149,IF(I4='0'!E$150,'0'!$A$150,IF(I4='0'!E$151,'0'!$A$151,IF(I4='0'!E$152,'0'!$A$152,IF(I4='0'!E$153,'0'!$A$153,IF(I4='0'!E$154,'0'!$A$154,IF(I4='0'!E$155,'0'!$A$155,IF(I4='0'!E$156,'0'!$A$156,IF(I4='0'!E$157,'0'!$A$157,IF(I4='0'!E$158,'0'!$A$158,IF(I4='0'!E$159,'0'!$A$159,IF(I4='0'!E$160,'0'!$A$160,IF(I4='0'!E$161,'0'!$A$161,IF(I4='0'!E$162,'0'!$A$162,IF(I4='0'!E$163,'0'!$A$163,IF(I4='0'!E$164,'0'!$A$164,IF(I4='0'!E$165,'0'!$A$165,IF(I4='0'!E$166,'0'!$A$166,IF(I4='0'!E$167,'0'!$A$167,IF(I4='0'!E$168,'0'!$A$168,IF(I4='0'!E$169,'0'!$A$169,IF(I4='0'!E$170,'0'!$A$170,IF(I4='0'!E$171,'0'!$A$171,IF(I4='0'!E$172,'0'!$A$172,IF(I4='0'!E$173,'0'!$A$173,IF(I4='0'!E$174,'0'!$A$174,IF(I4='0'!E$175,'0'!$A$175,IF(I4='0'!E$176,'0'!$A$176,IF(I4='0'!E$177,'0'!$A$177,IF(I4='0'!E$178,'0'!$A$178,IF(I4='0'!E$179,'0'!$A$179,IF(I4='0'!E$180,'0'!$A$180,IF(I4='0'!E$181,'0'!$A$181,IF(I4='0'!E$182,'0'!$A$182,IF(I4='0'!E$183,'0'!$A$183,IF(I4='0'!E$184,'0'!$A$184,IF(I4='0'!E$185,'0'!$A$185,IF(I4='0'!E$186,'0'!$A$186,IF(I4='0'!E$187,'0'!$A$187,IF(I4='0'!E$188,'0'!$A$188,IF(I4='0'!E$189,'0'!$A$189,IF(I4='0'!E$190,'0'!$A$190,IF(I4='0'!E$191,'0'!$A$191,IF(I4='0'!E$192,'0'!$A$192,IF(I4='0'!E$193,'0'!$A$193,IF(I4='0'!E$194,'0'!$A$194,IF(I4='0'!E$195,'0'!$A$195,IF(I4='0'!E$196,'0'!$A$196,IF(I4='0'!E$197,'0'!$A$197,AA4)))))))))))))))))))))))))))))))))))))))))))))))))))))))))))))))</f>
        <v>70</v>
      </c>
      <c r="AA4" s="20" t="str">
        <f>IF(I4&gt;='0'!E$197,'0'!$A$197,IF(I4&gt;='0'!E$198,'0'!$A$198,IF(I4&gt;='0'!E$199,'0'!$A$199,IF(I4&gt;='0'!E$200,'0'!$A$200,IF(I4&gt;='0'!E$201,'0'!$A$201,IF(I4&gt;='0'!E$202,'0'!$A$202,IF(I4&gt;='0'!E$203,'0'!$A$203,IF(I4&gt;='0'!E$204,'0'!$A$204,"0"))))))))</f>
        <v>0</v>
      </c>
      <c r="AB4" s="20"/>
      <c r="AC4" s="20">
        <f>IF(K4='0'!F$69,'0'!$A$69,IF(K4&gt;='0'!F$70,'0'!$A$70,IF(K4&gt;='0'!F$71,'0'!$A$71,IF(K4&gt;='0'!F$72,'0'!$A$72,IF(K4='0'!F$73,'0'!$A$73,IF(K4&gt;='0'!F$74,'0'!$A$74,IF(K4&gt;='0'!F$75,'0'!$A$75,IF(K4&gt;='0'!F$76,'0'!$A$76,IF(K4='0'!F$77,'0'!$A$77,IF(K4&gt;='0'!F$78,'0'!$A$78,IF(K4&gt;='0'!F$79,'0'!$A$79,IF(K4&gt;='0'!F$80,'0'!$A$80,IF(K4='0'!F$81,'0'!$A$81,IF(K4&gt;='0'!F$82,'0'!$A$82,IF(K4&gt;='0'!F$83,'0'!$A$83,IF(K4&gt;='0'!F$84,'0'!$A$84,IF(K4='0'!F$85,'0'!$A$85,IF(K4&gt;='0'!F$86,'0'!$A$86,IF(K4&gt;='0'!F$87,'0'!$A$87,IF(K4&gt;='0'!F$88,'0'!$A$88,IF(K4='0'!F$89,'0'!$A$89,IF(K4&gt;='0'!F$90,'0'!$A$90,IF(K4&gt;='0'!F$91,'0'!$A$91,IF(K4&gt;='0'!F$92,'0'!$A$92,IF(K4='0'!F$93,'0'!$A$93,IF(K4&gt;='0'!F$94,'0'!$A$94,IF(K4&gt;='0'!F$95,'0'!$A$95,IF(K4&gt;='0'!F$96,'0'!$A$96,IF(K4='0'!F$97,'0'!$A$97,IF(K4&gt;='0'!F$98,'0'!$A$98,IF(K4&gt;='0'!F$99,'0'!$A$99,IF(K4&gt;='0'!F$100,'0'!$A$100,IF(K4&gt;='0'!F$101,'0'!$A$101,IF(K4&gt;='0'!F$102,'0'!$A$102,IF(K4&gt;='0'!F$103,'0'!$A$103,IF(K4&gt;='0'!F$104,'0'!$A$104,IF(K4&gt;='0'!F$105,'0'!$A$105,IF(K4&gt;='0'!F$106,'0'!$A$106,IF(K4&gt;='0'!F$107,'0'!$A$108,IF(K4&gt;='0'!F$109,'0'!$A$109,IF(K4&gt;='0'!F$110,'0'!$A$110,IF(K4&gt;='0'!F$111,'0'!$A$111,IF(K4&gt;='0'!F$112,'0'!$A$112,IF(K4&gt;='0'!F$113,'0'!$A$113,IF(K4&gt;='0'!F$114,'0'!$A$114,IF(K4&gt;='0'!F$115,'0'!$A$115,IF(K4&gt;='0'!F$116,'0'!$A$116,IF(K4&gt;='0'!F$117,'0'!$A$117,IF(K4&gt;='0'!F$118,'0'!$A$118,IF(K4&gt;='0'!F$119,'0'!$A$119,IF(K4&gt;='0'!F$120,'0'!$A$120,IF(K4&gt;='0'!F$121,'0'!$A$121,IF(K4&gt;='0'!F$122,'0'!$A$122,IF(K4&gt;='0'!F$123,'0'!$A$123,IF(K4&gt;='0'!F$124,'0'!$A$124,IF(K4&gt;='0'!F$125,'0'!$A$125,IF(K4&gt;='0'!F$126,'0'!$A$126,IF(K4&gt;='0'!F$127,'0'!$A$127,IF(K4&gt;='0'!F$128,'0'!$A$128,IF(K4&gt;='0'!F$129,'0'!$A$129,IF(K4&gt;='0'!F$130,'0'!$A$130,IF(K4&gt;='0'!F$131,'0'!$A$131,IF(K4&gt;='0'!F$132,'0'!$A$132,IF(K4&gt;='0'!F$133,'0'!$A$133,IF(K4&gt;='0'!F$134,'0'!$A$134,'SP6 Puławy'!AD4)))))))))))))))))))))))))))))))))))))))))))))))))))))))))))))))))</f>
        <v>60</v>
      </c>
      <c r="AD4" s="20">
        <f>IF(K4&gt;='0'!F$135,'0'!$A$135,IF(K4&gt;='0'!F$136,'0'!$A$136,IF(K4&gt;='0'!F$137,'0'!$A$137,IF(K4&gt;='0'!F$138,'0'!$A$138,IF(K4&gt;='0'!F$139,'0'!$A$139,IF(K4&gt;='0'!F$140,'0'!$A$140,IF(K4&gt;='0'!F$141,'0'!$A$141,IF(K4&gt;='0'!F$142,'0'!$A$142,IF(K4&gt;='0'!F$143,'0'!$A$143,IF(K4&gt;='0'!F$144,'0'!$A$144,IF(K4&gt;='0'!F$145,'0'!$A$145,IF(K4&gt;='0'!F$146,'0'!$A$146,IF(K4&gt;='0'!F$147,'0'!$A$147,IF(K4&gt;='0'!F$148,'0'!$A$148,IF(K4&gt;='0'!F$149,'0'!$A$149,IF(K4&gt;='0'!F$150,'0'!$A$150,IF(K4&gt;='0'!F$151,'0'!$A$151,IF(K4&gt;='0'!F$152,'0'!$A$152,IF(K4&gt;='0'!F$153,'0'!$A$153,IF(K4&gt;='0'!F$154,'0'!$A$154,IF(K4&gt;='0'!F$155,'0'!$A$155,IF(K4&gt;='0'!F$156,'0'!$A$156,IF(K4&gt;='0'!F$157,'0'!$A$157,IF(K4&gt;='0'!F$158,'0'!$A$158,IF(K4&gt;='0'!F$159,'0'!$A$159,IF(K4&gt;='0'!F$160,'0'!$A$160,IF(K4&gt;='0'!F$161,'0'!$A$161,IF(K4&gt;='0'!F$162,'0'!$A$162,IF(K4&gt;='0'!F$163,'0'!$A$163,IF(K4&gt;='0'!F$164,'0'!$A$164,IF(K4&gt;='0'!F$165,'0'!$A$165,IF(K4&gt;='0'!F$166,'0'!$A$166,IF(K4&gt;='0'!F$167,'0'!$A$167,IF(K4&gt;='0'!F$168,'0'!$A$168,IF(K4&gt;='0'!F$169,'0'!$A$169,IF(K4&gt;='0'!F$170,'0'!$A$170,IF(K4&gt;='0'!F$171,'0'!$A$171,IF(K4&gt;='0'!F$172,'0'!$A$172,IF(K4&gt;='0'!F$173,'0'!$A$173,IF(K4&gt;='0'!F$174,'0'!$A$174,IF(K4&gt;='0'!F$175,'0'!$A$175,IF(K4&gt;='0'!F$176,'0'!$A$176,IF(K4&gt;='0'!F$177,'0'!$A$177,IF(K4&gt;='0'!F$178,'0'!$A$178,IF(K4&gt;='0'!F$179,'0'!$A$179,IF(K4&gt;='0'!F$180,'0'!$A$180,IF(K4&gt;='0'!F$181,'0'!$A$181,IF(K4&gt;='0'!F$182,'0'!$A$182,IF(K4&gt;='0'!F$183,'0'!$A$183,IF(K4&gt;='0'!F$184,'0'!$A$184,IF(K4&gt;='0'!F$185,'0'!$A$185,IF(K4&gt;='0'!F$186,'0'!$A$186,IF(K4&gt;='0'!F$187,'0'!$A$187,IF(K4&gt;='0'!F$188,'0'!$A$188,IF(K4&gt;='0'!F$189,'0'!$A$189,IF(K4&gt;='0'!F$190,'0'!$A$190,IF(K4&gt;='0'!F$191,'0'!$A$191,IF(K4&gt;='0'!F$192,'0'!$A$192,IF(K4&gt;='0'!F$193,'0'!$A$193,IF(K4&gt;='0'!F$194,'0'!$A$194,IF(K4&gt;='0'!F$195,'0'!$A$195,IF(K4&gt;='0'!F$196,'0'!$A$196,IF(K4&gt;='0'!F$197,'0'!$A$197,AE4)))))))))))))))))))))))))))))))))))))))))))))))))))))))))))))))</f>
        <v>60</v>
      </c>
      <c r="AE4" s="20">
        <f>IF(K4&gt;='0'!F$197,'0'!$A$197,IF(K4&gt;='0'!F$198,'0'!$A$198,IF(K4&gt;='0'!F$199,'0'!$A$199,IF(K4&gt;='0'!F$200,'0'!$A$200,IF(K4&gt;='0'!F$201,'0'!$A$201,IF(K4&gt;='0'!F$202,'0'!$A$202,IF(K4&gt;='0'!F$203,'0'!$A$203,IF(K4&gt;='0'!F$204,'0'!$A$204,"0"))))))))</f>
        <v>8</v>
      </c>
      <c r="AF4" s="18"/>
      <c r="AG4" s="20">
        <f>IF(M4='0'!G$69,'0'!$A$69,IF(M4='0'!G$70,'0'!$A$70,IF(M4='0'!G$71,'0'!$A$71,IF(M4='0'!G$72,'0'!$A$72,IF(M4='0'!G$73,'0'!$A$73,IF(M4='0'!G$74,'0'!$A$74,IF(M4='0'!G$75,'0'!$A$75,IF(M4='0'!G$76,'0'!$A$76,IF(M4='0'!G$77,'0'!$A$77,IF(M4='0'!G$78,'0'!$A$78,IF(M4='0'!G$79,'0'!$A$79,IF(M4='0'!G$80,'0'!$A$80,IF(M4='0'!G$81,'0'!$A$81,IF(M4='0'!G$82,'0'!$A$82,IF(M4='0'!G$83,'0'!$A$83,IF(M4='0'!G$84,'0'!$A$84,IF(M4='0'!G$85,'0'!$A$85,IF(M4='0'!G$86,'0'!$A$86,IF(M4='0'!G$87,'0'!$A$87,IF(M4='0'!G$88,'0'!$A$88,IF(M4='0'!G$89,'0'!$A$89,IF(M4='0'!G$90,'0'!$A$90,IF(M4='0'!G$91,'0'!$A$91,IF(M4='0'!G$92,'0'!$A$92,IF(M4='0'!G$93,'0'!$A$93,IF(M4='0'!G$94,'0'!$A$94,IF(M4='0'!G$95,'0'!$A$95,IF(M4='0'!G$96,'0'!$A$96,IF(M4='0'!G$97,'0'!$A$97,IF(M4='0'!G$98,'0'!$A$98,IF(M4='0'!G$99,'0'!$A$99,IF(M4='0'!G$100,'0'!$A$100,IF(M4='0'!G$101,'0'!$A$101,IF(M4='0'!G$102,'0'!$A$102,IF(M4='0'!G$103,'0'!$A$103,IF(M4='0'!G$104,'0'!$A$104,IF(M4='0'!G$105,'0'!$A$105,IF(M4='0'!G$106,'0'!$A$106,IF(M4='0'!G$107,'0'!$A$108,IF(M4='0'!G$109,'0'!$A$109,IF(M4='0'!G$110,'0'!$A$110,IF(M4='0'!G$111,'0'!$A$111,IF(M4='0'!G$112,'0'!$A$112,IF(M4='0'!G$113,'0'!$A$113,IF(M4='0'!G$114,'0'!$A$114,IF(M4='0'!G$115,'0'!$A$115,IF(M4='0'!G$116,'0'!$A$116,IF(M4='0'!G$117,'0'!$A$117,IF(M4='0'!G$118,'0'!$A$118,IF(M4='0'!G$119,'0'!$A$119,IF(M4='0'!G$120,'0'!$A$120,IF(M4='0'!G$121,'0'!$A$121,IF(M4='0'!G$122,'0'!$A$122,IF(M4='0'!G$123,'0'!$A$123,IF(M4='0'!G$124,'0'!$A$124,IF(M4='0'!G$125,'0'!$A$125,IF(M4='0'!G$126,'0'!$A$126,IF(M4='0'!G$127,'0'!$A$127,IF(M4='0'!G$128,'0'!$A$128,IF(M4='0'!G$129,'0'!$A$129,IF(M4='0'!G$130,'0'!$A$130,IF(M4='0'!G$131,'0'!$A$131,IF(M4='0'!G$132,'0'!$A$132,IF(M4='0'!G$133,'0'!$A$133,IF(M4='0'!G$134,'0'!$A$134,'SP6 Puławy'!AH4)))))))))))))))))))))))))))))))))))))))))))))))))))))))))))))))))</f>
        <v>61</v>
      </c>
      <c r="AH4" s="20">
        <f>IF(M4='0'!G$135,'0'!$A$135,IF(M4='0'!G$136,'0'!$A$136,IF(M4='0'!G$137,'0'!$A$137,IF(M4='0'!G$138,'0'!$A$138,IF(M4='0'!G$139,'0'!$A$139,IF(M4='0'!G$140,'0'!$A$140,IF(M4='0'!G$141,'0'!$A$141,IF(M4='0'!G$142,'0'!$A$142,IF(M4='0'!G$143,'0'!$A$143,IF(M4='0'!G$144,'0'!$A$144,IF(M4='0'!G$145,'0'!$A$145,IF(M4='0'!G$146,'0'!$A$146,IF(M4='0'!G$147,'0'!$A$147,IF(M4='0'!G$148,'0'!$A$148,IF(M4='0'!G$149,'0'!$A$149,IF(M4='0'!G$150,'0'!$A$150,IF(M4='0'!G$151,'0'!$A$151,IF(M4='0'!G$152,'0'!$A$152,IF(M4='0'!G$153,'0'!$A$153,IF(M4='0'!G$154,'0'!$A$154,IF(M4='0'!G$155,'0'!$A$155,IF(M4='0'!G$156,'0'!$A$156,IF(M4='0'!G$157,'0'!$A$157,IF(M4='0'!G$158,'0'!$A$158,IF(M4='0'!G$159,'0'!$A$159,IF(M4='0'!G$160,'0'!$A$160,IF(M4='0'!G$161,'0'!$A$161,IF(M4='0'!G$162,'0'!$A$162,IF(M4='0'!G$163,'0'!$A$163,IF(M4='0'!G$164,'0'!$A$164,IF(M4='0'!G$165,'0'!$A$165,IF(M4='0'!G$166,'0'!$A$166,IF(M4='0'!G$167,'0'!$A$167,IF(M4='0'!G$168,'0'!$A$168,IF(M4='0'!G$169,'0'!$A$169,IF(M4='0'!G$170,'0'!$A$170,IF(M4='0'!G$171,'0'!$A$171,IF(M4='0'!G$172,'0'!$A$172,IF(M4='0'!G$173,'0'!$A$173,IF(M4='0'!G$174,'0'!$A$174,IF(M4='0'!G$175,'0'!$A$175,IF(M4='0'!G$176,'0'!$A$176,IF(M4='0'!G$177,'0'!$A$177,IF(M4='0'!G$178,'0'!$A$178,IF(M4='0'!G$179,'0'!$A$179,IF(M4='0'!G$180,'0'!$A$180,IF(M4='0'!G$181,'0'!$A$181,IF(M4='0'!G$182,'0'!$A$182,IF(M4='0'!G$183,'0'!$A$183,IF(M4='0'!G$184,'0'!$A$184,IF(M4='0'!G$185,'0'!$A$185,IF(M4='0'!G$186,'0'!$A$186,IF(M4='0'!G$187,'0'!$A$187,IF(M4='0'!G$188,'0'!$A$188,IF(M4='0'!G$189,'0'!$A$189,IF(M4='0'!G$190,'0'!$A$190,IF(M4='0'!G$191,'0'!$A$191,IF(M4='0'!G$192,'0'!$A$192,IF(M4='0'!G$193,'0'!$A$193,IF(M4='0'!G$194,'0'!$A$194,IF(M4='0'!G$195,'0'!$A$195,IF(M4='0'!G$196,'0'!$A$196,IF(M4='0'!G$197,'0'!$A$197,AI4)))))))))))))))))))))))))))))))))))))))))))))))))))))))))))))))</f>
        <v>61</v>
      </c>
      <c r="AI4" s="20" t="str">
        <f>IF(M4='0'!G$197,'0'!$A$197,IF(M4='0'!G$198,'0'!$A$198,IF(M4='0'!G$199,'0'!$A$199,IF(M4='0'!G$200,'0'!$A$200,IF(M4='0'!G$201,'0'!$A$201,IF(M4='0'!G$202,'0'!$A$202,IF(M4='0'!G$203,'0'!$A$203,IF(M4&lt;='0'!G$204,'0'!$A$204,"0"))))))))</f>
        <v>0</v>
      </c>
    </row>
    <row r="5" spans="1:35" ht="15">
      <c r="A5">
        <v>2</v>
      </c>
      <c r="B5" t="s">
        <v>258</v>
      </c>
      <c r="C5" t="s">
        <v>231</v>
      </c>
      <c r="D5">
        <v>2006</v>
      </c>
      <c r="E5">
        <v>10.83</v>
      </c>
      <c r="F5" s="10">
        <f>IF(E5=0,,IF(E5='0'!B$5,'0'!$A$5,IF(E5&lt;='0'!B$6,'0'!$A$6,IF(E5&lt;='0'!B$7,'0'!$A$7,IF(E5&lt;='0'!B$8,'0'!$A$8,IF(E5&lt;='0'!B$9,'0'!$A$9,IF(E5&lt;='0'!B$10,'0'!$A$10,IF(E5&lt;='0'!B$11,'0'!$A$11,IF(E5&lt;='0'!B$12,'0'!$A$12,IF(E5&lt;='0'!B$13,'0'!$A$13,IF(E5&lt;='0'!B$14,'0'!$A$14,IF(E5&lt;='0'!B$15,'0'!$A$15,IF(E5&lt;='0'!B$16,'0'!$A$16,IF(E5&lt;='0'!B$17,'0'!$A$17,IF(E5&lt;='0'!B$18,'0'!$A$18,IF(E5&lt;='0'!B$19,'0'!$A$19,IF(E5&lt;='0'!B$20,'0'!$A$20,IF(E5&lt;='0'!B$21,'0'!$A$21,IF(E5&lt;='0'!B$22,'0'!$A$22,IF(E5&lt;='0'!B$23,'0'!$A$23,IF(E5&lt;='0'!B$24,'0'!$A$24,IF(E5&lt;='0'!B$25,'0'!$A$25,IF(E5&lt;='0'!B$26,'0'!$A$26,IF(E5&lt;='0'!B$27,'0'!$A$27,IF(E5&lt;='0'!B$28,'0'!$A$28,IF(E5&lt;='0'!B$29,'0'!$A$29,IF(E5&lt;='0'!B$30,'0'!$A$30,IF(E5&lt;='0'!B$31,'0'!$A$31,IF(E5&lt;='0'!B$32,'0'!$A$32,IF(E5&lt;='0'!B$33,'0'!$A$33,IF(E5&lt;='0'!B$34,'0'!$A$34,IF(E5&lt;='0'!B$35,'0'!$A$35,IF(E5&lt;='0'!B$36,'0'!$A$36,IF(E5&lt;='0'!B$37,'0'!$A$37,IF(E5&lt;='0'!B$38,'0'!$A$38,IF(E5&lt;='0'!B$39,'0'!$A$39,IF(E5&lt;='0'!B$40,'0'!$A$40,IF(E5&lt;='0'!B$41,'0'!$A$41,IF(E5&lt;='0'!B$42,'0'!$A$42,IF(E5&lt;='0'!B$43,'0'!$A$43,IF(E5&lt;='0'!B$44,'0'!$A$44,IF(E5&lt;='0'!B$45,'0'!$A$45,IF(E5&lt;='0'!B$46,'0'!B$46,IF(E5&lt;='0'!B$47,'0'!$A$47,IF(E5&lt;='0'!B$48,'0'!$A$48,IF(E5&lt;='0'!B$49,'0'!$A$49,IF(E5&lt;='0'!B$50,'0'!$A$50,IF(E5&lt;='0'!B$51,'0'!$A$51,IF(E5&lt;='0'!B$52,'0'!$A$52,IF(E5&lt;='0'!B$53,'0'!$A$53,IF(E5&lt;='0'!B$54,'0'!$A$54,IF(E5&lt;='0'!B$55,'0'!$A$55,IF(E5&lt;='0'!B$56,'0'!$A$56,IF(E5&lt;='0'!B$57,'0'!$A$57,IF(E5&lt;='0'!B$58,'0'!$A$58,IF(E5&lt;='0'!B$59,'0'!$A$59,IF(E5&lt;='0'!B$60,'0'!$A$60,IF(E5&lt;='0'!B$61,'0'!$A$61,IF(E5&lt;='0'!B$62,'0'!$A$62,IF(E5&lt;='0'!B$63,'0'!$A$63,IF(E5&lt;='0'!B$64,'0'!$A$64,IF(E5&lt;='0'!B$65,'0'!$A$65,IF(E5&lt;='0'!B$66,'0'!$A$66,IF(E5&lt;='0'!B$67,'0'!$A$67,IF(E5&lt;='0'!B$68,'0'!$A$68,'SP6 Puławy'!Q5)))))))))))))))))))))))))))))))))))))))))))))))))))))))))))))))))</f>
        <v>28</v>
      </c>
      <c r="G5" s="6">
        <v>1.5740740740740741E-3</v>
      </c>
      <c r="H5" s="10">
        <f>IF(G5=0,,IF(G5='0'!D$5,'0'!$A$5,IF(G5&lt;='0'!D$6,'0'!$A$6,IF(G5&lt;='0'!D$7,'0'!$A$7,IF(G5&lt;='0'!D$8,'0'!$A$8,IF(G5&lt;='0'!D$9,'0'!$A$9,IF(G5&lt;='0'!D$10,'0'!$A$10,IF(G5&lt;='0'!D$11,'0'!$A$11,IF(G5&lt;='0'!D$12,'0'!$A$12,IF(G5&lt;='0'!D$13,'0'!$A$13,IF(G5&lt;='0'!D$14,'0'!$A$14,IF(G5&lt;='0'!D$15,'0'!$A$15,IF(G5&lt;='0'!D$16,'0'!$A$16,IF(G5&lt;='0'!D$17,'0'!$A$17,IF(G5&lt;='0'!D$18,'0'!$A$18,IF(G5&lt;='0'!D$19,'0'!$A$19,IF(G5&lt;='0'!D$20,'0'!$A$20,IF(G5&lt;='0'!D$21,'0'!$A$21,IF(G5&lt;='0'!D$22,'0'!$A$22,IF(G5&lt;='0'!D$23,'0'!$A$23,IF(G5&lt;='0'!D$24,'0'!$A$24,IF(G5&lt;='0'!D$25,'0'!$A$25,IF(G5&lt;='0'!D$26,'0'!$A$26,IF(G5&lt;='0'!D$27,'0'!$A$27,IF(G5&lt;='0'!D$28,'0'!$A$28,IF(G5&lt;='0'!D$29,'0'!$A$29,IF(G5&lt;='0'!D$30,'0'!$A$30,IF(G5&lt;='0'!D$31,'0'!$A$31,IF(G5&lt;='0'!D$32,'0'!$A$32,IF(G5&lt;='0'!D$33,'0'!$A$33,IF(G5&lt;='0'!D$34,'0'!$A$34,IF(G5&lt;='0'!D$35,'0'!$A$35,IF(G5&lt;='0'!D$36,'0'!$A$36,IF(G5&lt;='0'!D$37,'0'!$A$37,IF(G5&lt;='0'!D$38,'0'!$A$38,IF(G5&lt;='0'!D$39,'0'!$A$39,IF(G5&lt;='0'!D$40,'0'!$A$40,IF(G5&lt;='0'!D$41,'0'!$A$41,IF(G5&lt;='0'!D$42,'0'!$A$42,IF(G5&lt;='0'!D$43,'0'!$A$43,IF(G5&lt;='0'!D$44,'0'!$A$44,IF(G5&lt;='0'!D$45,'0'!$A$45,IF(G5&lt;='0'!D$46,'0'!D$46,IF(G5&lt;='0'!D$47,'0'!$A$47,IF(G5&lt;='0'!D$48,'0'!$A$48,IF(G5&lt;='0'!D$49,'0'!$A$49,IF(G5&lt;='0'!D$50,'0'!$A$50,IF(G5&lt;='0'!D$51,'0'!$A$51,IF(G5&lt;='0'!D$52,'0'!$A$52,IF(G5&lt;='0'!D$53,'0'!$A$53,IF(G5&lt;='0'!D$54,'0'!$A$54,IF(G5&lt;='0'!D$55,'0'!$A$55,IF(G5&lt;='0'!D$56,'0'!$A$56,IF(G5&lt;='0'!D$57,'0'!$A$57,IF(G5&lt;='0'!D$58,'0'!$A$58,IF(G5&lt;='0'!D$59,'0'!$A$59,IF(G5&lt;='0'!D$60,'0'!$A$60,IF(G5&lt;='0'!D$61,'0'!$A$61,IF(G5&lt;='0'!D$62,'0'!$A$62,IF(G5&lt;='0'!D$63,'0'!$A$63,IF(G5&lt;='0'!D$64,'0'!$A$64,IF(G5&lt;='0'!D$65,'0'!$A$65,IF(G5&lt;='0'!D$66,'0'!$A$66,IF(G5&lt;='0'!D$67,'0'!$A$67,IF(G5&lt;='0'!D$68,'0'!$A$68,'SP6 Puławy'!U5)))))))))))))))))))))))))))))))))))))))))))))))))))))))))))))))))</f>
        <v>45</v>
      </c>
      <c r="J5" s="10">
        <f>IF(I5=0,,IF(I5='0'!E$5,'0'!$A$5,IF(I5='0'!E$6,'0'!$A$6,IF(I5='0'!E$7,'0'!$A$7,IF(I5='0'!E$9,'0'!$A$9,IF(I5='0'!E$10,'0'!$A$10,IF(I5='0'!E$11,'0'!$A$11,IF(I5='0'!E$12,'0'!$A$12,IF(I5='0'!E$13,'0'!$A$13,IF(I5='0'!E$14,'0'!$A$14,IF(I5='0'!E$15,'0'!$A$15,IF(I5='0'!E$16,'0'!$A$16,IF(I5='0'!E$17,'0'!$A$17,IF(I5='0'!E$18,'0'!$A$18,IF(I5='0'!E$19,'0'!$A$19,IF(I5='0'!E$20,'0'!$A$20,IF(I5='0'!E$21,'0'!$A$21,IF(I5='0'!E$22,'0'!$A$22,IF(I5='0'!E$23,'0'!$A$23,IF(I5='0'!E$24,'0'!$A$24,IF(I5='0'!E$25,'0'!$A$25,IF(I5='0'!E$26,'0'!$A$26,IF(I5='0'!E$27,'0'!$A$27,IF(I5='0'!E$28,'0'!$A$28,IF(I5='0'!E$29,'0'!$A$29,IF(I5='0'!E$30,'0'!$A$30,IF(I5='0'!E$31,'0'!$A$31,IF(I5='0'!E$32,'0'!$A$32,IF(I5='0'!E$33,'0'!$A$33,IF(I5='0'!E$34,'0'!$A$34,IF(I5='0'!E$35,'0'!$A$35,IF(I5='0'!E$36,'0'!$A$36,IF(I5='0'!E$37,'0'!$A$37,IF(I5='0'!E$38,'0'!$A$38,IF(I5='0'!E$39,'0'!$A$39,IF(I5='0'!E$40,'0'!$A$40,IF(I5='0'!E$41,'0'!$A$41,IF(I5='0'!E$42,'0'!$A$42,IF(I5='0'!E$43,'0'!$A$43,IF(I5='0'!E$44,'0'!$A$44,IF(I5='0'!E$45,'0'!$A$45,IF(I5='0'!E$46,'0'!E$46,IF(I5='0'!E$47,'0'!$A$47,IF(I5='0'!E$48,'0'!$A$48,IF(I5='0'!E$49,'0'!$A$49,IF(I5='0'!E$50,'0'!$A$50,IF(I5='0'!E$51,'0'!$A$51,IF(I5='0'!E$52,'0'!$A$52,IF(I5='0'!E$53,'0'!$A$53,IF(I5='0'!E$54,'0'!$A$54,IF(I5='0'!E$55,'0'!$A$55,IF(I5='0'!E$56,'0'!$A$56,IF(I5='0'!E$57,'0'!$A$57,IF(I5='0'!E$58,'0'!$A$58,IF(I5='0'!E$59,'0'!$A$59,IF(I5='0'!E$60,'0'!$A$60,IF(I5='0'!E$61,'0'!$A$61,IF(I5='0'!E$62,'0'!$A$62,IF(I5='0'!E$63,'0'!$A$63,IF(I5='0'!E$64,'0'!$A$64,IF(I5='0'!E$65,'0'!$A$65,IF(I5='0'!E$66,'0'!$A$66,IF(I5='0'!E$67,'0'!$A$67,IF(I5='0'!E$68,'0'!$A$68,IF(I5='0'!E$69,'0'!$A$69,'SP6 Puławy'!Y5)))))))))))))))))))))))))))))))))))))))))))))))))))))))))))))))))</f>
        <v>0</v>
      </c>
      <c r="K5">
        <v>3.51</v>
      </c>
      <c r="L5" s="10">
        <f>IF(K5=0,,IF(K5='0'!F$5,'0'!$A$5,IF(K5&gt;='0'!F$6,'0'!$A$6,IF(K5&gt;='0'!F$7,'0'!$A$7,IF(K5&gt;='0'!F$8,'0'!$A$8,IF(K5&gt;='0'!F$9,'0'!$A$9,IF(K5&gt;='0'!F$10,'0'!$A$10,IF(K5&gt;='0'!F$11,'0'!$A$11,IF(K5&gt;='0'!F$12,'0'!$A$12,IF(K5&gt;='0'!F$13,'0'!$A$13,IF(K5&gt;='0'!F$14,'0'!$A$14,IF(K5&gt;='0'!F$15,'0'!$A$15,IF(K5&gt;='0'!F$16,'0'!$A$16,IF(K5&gt;='0'!F$17,'0'!$A$17,IF(K5&gt;='0'!F$18,'0'!$A$18,IF(K5&gt;='0'!F$19,'0'!$A$19,IF(K5&gt;='0'!F$20,'0'!$A$20,IF(K5&gt;='0'!F$21,'0'!$A$21,IF(K5&gt;='0'!F$22,'0'!$A$22,IF(K5&gt;='0'!F$23,'0'!$A$23,IF(K5&gt;='0'!F$24,'0'!$A$24,IF(K5&gt;='0'!F$25,'0'!$A$25,IF(K5&gt;='0'!F$26,'0'!$A$26,IF(K5&gt;='0'!F$27,'0'!$A$27,IF(K5&gt;='0'!F$28,'0'!$A$28,IF(K5&gt;='0'!F$29,'0'!$A$29,IF(K5&gt;='0'!F$30,'0'!$A$30,IF(K5&gt;='0'!F$31,'0'!$A$31,IF(K5&gt;='0'!F$32,'0'!$A$32,IF(K5&gt;='0'!F$33,'0'!$A$33,IF(K5&gt;='0'!F$34,'0'!$A$34,IF(K5&gt;='0'!F$35,'0'!$A$35,IF(K5&gt;='0'!F$36,'0'!$A$36,IF(K5&gt;='0'!F$37,'0'!$A$37,IF(K5&gt;='0'!F$38,'0'!$A$38,IF(K5&gt;='0'!F$39,'0'!$A$39,IF(K5&gt;='0'!F$40,'0'!$A$40,IF(K5&gt;='0'!F$41,'0'!$A$41,IF(K5&gt;='0'!F$42,'0'!$A$42,IF(K5&gt;='0'!F$43,'0'!$A$43,IF(K5&gt;='0'!F$44,'0'!$A$44,IF(K5&gt;='0'!F$45,'0'!$A$45,IF(K5&gt;='0'!F$46,'0'!F$46,IF(K5&gt;='0'!F$47,'0'!$A$47,IF(K5&gt;='0'!F$48,'0'!$A$48,IF(K5&gt;='0'!F$49,'0'!$A$49,IF(K5&gt;='0'!F$50,'0'!$A$50,IF(K5&gt;='0'!F$51,'0'!$A$51,IF(K5&gt;='0'!F$52,'0'!$A$52,IF(K5&gt;='0'!F$53,'0'!$A$53,IF(K5&gt;='0'!F$54,'0'!$A$54,IF(K5&gt;='0'!F$55,'0'!$A$55,IF(K5&gt;='0'!F$56,'0'!$A$56,IF(K5&gt;='0'!F$57,'0'!$A$57,IF(K5&gt;='0'!F$58,'0'!$A$58,IF(K5&gt;='0'!F$59,'0'!$A$59,IF(K5&gt;='0'!F$60,'0'!$A$60,IF(K5='0'!F$61,'0'!$A$61,IF(K5&gt;='0'!F$62,'0'!$A$62,IF(K5&gt;='0'!F$63,'0'!$A$63,IF(K5&gt;='0'!F$64,'0'!$A$64,IF(K5='0'!F$65,'0'!$A$65,IF(K5&gt;='0'!F$66,'0'!$A$66,IF(K5&gt;='0'!F$67,'0'!$A$67,IF(K5&gt;='0'!F$68,'0'!$A$68,'SP6 Puławy'!AC5)))))))))))))))))))))))))))))))))))))))))))))))))))))))))))))))))</f>
        <v>37</v>
      </c>
      <c r="M5">
        <v>22.5</v>
      </c>
      <c r="N5" s="10">
        <f>IF(M5=0,,IF(M5='0'!G$5,'0'!$A$5,IF(M5='0'!G$6,'0'!$A$6,IF(M5='0'!G$7,'0'!$A$7,IF(M5='0'!G$8,'0'!$A$8,IF(M5='0'!G$9,'0'!$A$9,IF(M5='0'!G$10,'0'!$A$10,IF(M5='0'!G$11,'0'!$A$11,IF(M5='0'!G$12,'0'!$A$12,IF(M5='0'!G$13,'0'!$A$13,IF(M5='0'!G$14,'0'!$A$14,IF(M5='0'!G$15,'0'!$A$15,IF(M5='0'!G$16,'0'!$A$16,IF(M5='0'!G$17,'0'!$A$17,IF(M5='0'!G$18,'0'!$A$18,IF(M5='0'!G$19,'0'!$A$19,IF(M5='0'!G$20,'0'!$A$20,IF(M5='0'!G$21,'0'!$A$21,IF(M5='0'!G$22,'0'!$A$22,IF(M5='0'!G$23,'0'!$A$23,IF(M5='0'!G$24,'0'!$A$24,IF(M5='0'!G$25,'0'!$A$25,IF(M5='0'!G$26,'0'!$A$26,IF(M5='0'!G$27,'0'!$A$27,IF(M5='0'!G$28,'0'!$A$28,IF(M5='0'!G$29,'0'!$A$29,IF(M5='0'!G$30,'0'!$A$30,IF(M5='0'!G$31,'0'!$A$31,IF(M5='0'!G$32,'0'!$A$32,IF(M5='0'!G$33,'0'!$A$33,IF(M5='0'!G$34,'0'!$A$34,IF(M5='0'!G$35,'0'!$A$35,IF(M5='0'!G$36,'0'!$A$36,IF(M5='0'!G$37,'0'!$A$37,IF(M5='0'!G$38,'0'!$A$38,IF(M5='0'!G$39,'0'!$A$39,IF(M5='0'!G$40,'0'!$A$40,IF(M5='0'!G$41,'0'!$A$41,IF(M5='0'!G$42,'0'!$A$42,IF(M5='0'!G$43,'0'!$A$43,IF(M5='0'!G$44,'0'!$A$44,IF(M5='0'!G$45,'0'!$A$45,IF(M5='0'!G$46,'0'!G$46,IF(M5='0'!G$47,'0'!$A$47,IF(M5='0'!G$48,'0'!$A$48,IF(M5='0'!G$49,'0'!$A$49,IF(M5='0'!G$50,'0'!$A$50,IF(M5='0'!G$51,'0'!$A$51,IF(M5='0'!G$52,'0'!$A$52,IF(M5='0'!G$53,'0'!$A$53,IF(M5='0'!G$54,'0'!$A$54,IF(M5='0'!G$55,'0'!$A$55,IF(M5='0'!G$56,'0'!$A$56,IF(M5='0'!G$57,'0'!$A$57,IF(M5='0'!G$58,'0'!$A$58,IF(M5='0'!G$59,'0'!$A$59,IF(M5='0'!G$60,'0'!$A$60,IF(M5='0'!G$61,'0'!$A$61,IF(M5='0'!G$62,'0'!$A$62,IF(M5='0'!G$63,'0'!$A$63,IF(M5='0'!G$64,'0'!$A$64,IF(M5='0'!G$65,'0'!$A$65,IF(M5='0'!G$66,'0'!$A$66,IF(M5='0'!G$67,'0'!$A$67,IF(M5='0'!G$68,'0'!$A$68,'SP6 Puławy'!AG5)))))))))))))))))))))))))))))))))))))))))))))))))))))))))))))))))</f>
        <v>29</v>
      </c>
      <c r="O5" s="21">
        <f t="shared" si="0"/>
        <v>139</v>
      </c>
      <c r="P5" s="18"/>
      <c r="Q5" s="20">
        <f>IF(E5&lt;='0'!B$69,'0'!$A$69,IF(E5&lt;='0'!B$70,'0'!$A$70,IF(E5&lt;='0'!B$71,'0'!$A$71,IF(E5&lt;='0'!B$72,'0'!$A$72,IF(E5&lt;='0'!B$73,'0'!$A$73,IF(E5&lt;='0'!B$74,'0'!$A$74,IF(E5&lt;='0'!B$75,'0'!$A$75,IF(E5&lt;='0'!B$76,'0'!$A$76,IF(E5&lt;='0'!B$77,'0'!$A$77,IF(E5&lt;='0'!B$78,'0'!$A$78,IF(E5&lt;='0'!B$79,'0'!$A$79,IF(E5&lt;='0'!B$80,'0'!$A$80,IF(E5&lt;='0'!B$81,'0'!$A$81,IF(E5&lt;='0'!B$82,'0'!$A$82,IF(E5&lt;='0'!B$83,'0'!$A$83,IF(E5&lt;='0'!B$84,'0'!$A$84,IF(E5&lt;='0'!B$85,'0'!$A$85,IF(E5&lt;='0'!B$86,'0'!$A$86,IF(E5&lt;='0'!B$87,'0'!$A$87,IF(E5&lt;='0'!B$88,'0'!$A$88,IF(E5&lt;='0'!B$89,'0'!$A$89,IF(E5&lt;='0'!B$90,'0'!$A$90,IF(E5&lt;='0'!B$91,'0'!$A$91,IF(E5&lt;='0'!B$92,'0'!$A$92,IF(E5&lt;='0'!B$93,'0'!$A$93,IF(E5&lt;='0'!B$94,'0'!$A$94,IF(E5&lt;='0'!B$95,'0'!$A$95,IF(E5&lt;='0'!B$96,'0'!$A$96,IF(E5&lt;='0'!B$97,'0'!$A$97,IF(E5&lt;='0'!B$98,'0'!$A$98,IF(E5&lt;='0'!B$99,'0'!$A$99,IF(E5&lt;='0'!B$100,'0'!$A$100,IF(E5&lt;='0'!B$101,'0'!$A$101,IF(E5&lt;='0'!B$102,'0'!$A$102,IF(E5&lt;='0'!B$103,'0'!$A$103,IF(E5&lt;='0'!B$104,'0'!$A$104,IF(E5&lt;='0'!B$105,'0'!$A$105,IF(E5&lt;='0'!B$106,'0'!$A$106,IF(E5&lt;='0'!B$107,'0'!$A$108,IF(E5&lt;='0'!B$109,'0'!$A$109,IF(E5&lt;='0'!B$110,'0'!$A$110,IF(E5&lt;='0'!B$111,'0'!$A$111,IF(E5&lt;='0'!B$112,'0'!$A$112,IF(E5&lt;='0'!B$113,'0'!$A$113,IF(E5&lt;='0'!B$114,'0'!$A$114,IF(E5&lt;='0'!B$115,'0'!$A$115,IF(E5&lt;='0'!B$116,'0'!$A$116,IF(E5&lt;='0'!B$117,'0'!$A$117,IF(E5&lt;='0'!B$118,'0'!$A$118,IF(E5&lt;='0'!B$119,'0'!$A$119,IF(E5&lt;='0'!B$120,'0'!$A$120,IF(E5&lt;='0'!B$121,'0'!$A$121,IF(E5&lt;='0'!B$122,'0'!$A$122,IF(E5&lt;='0'!B$123,'0'!$A$123,IF(E5&lt;='0'!B$124,'0'!$A$124,IF(E5&lt;='0'!B$125,'0'!$A$125,IF(E5&lt;='0'!B$126,'0'!$A$126,IF(E5&lt;='0'!B$127,'0'!$A$127,IF(E5&lt;='0'!B$128,'0'!$A$128,IF(E5&lt;='0'!B$129,'0'!$A$129,IF(E5&lt;='0'!B$130,'0'!$A$130,IF(E5&lt;='0'!B$131,'0'!$A$131,IF(E5&lt;='0'!B$132,'0'!$A$132,IF(E5&lt;='0'!B$133,'0'!$A$133,IF(E5&lt;='0'!B$134,'0'!$A$134,'SP6 Puławy'!R5)))))))))))))))))))))))))))))))))))))))))))))))))))))))))))))))))</f>
        <v>28</v>
      </c>
      <c r="R5" s="20">
        <f>IF(E5&lt;='0'!B$135,'0'!$A$135,IF(E5&lt;='0'!B$136,'0'!$A$136,IF(E5&lt;='0'!B$137,'0'!$A$137,IF(E5&lt;='0'!B$138,'0'!$A$138,IF(E5&lt;='0'!B$139,'0'!$A$139,IF(E5&lt;='0'!B$140,'0'!$A$140,IF(E5&lt;='0'!B$141,'0'!$A$141,IF(E5&lt;='0'!B$142,'0'!$A$142,IF(E5&lt;='0'!B$143,'0'!$A$143,IF(E5&lt;='0'!B$144,'0'!$A$144,IF(E5&lt;='0'!B$145,'0'!$A$145,IF(E5&lt;='0'!B$146,'0'!$A$146,IF(E5&lt;='0'!B$147,'0'!$A$147,IF(E5&lt;='0'!B$148,'0'!$A$148,IF(E5&lt;='0'!B$149,'0'!$A$149,IF(E5&lt;='0'!B$150,'0'!$A$150,IF(E5&lt;='0'!B$151,'0'!$A$151,IF(E5&lt;='0'!B$152,'0'!$A$152,IF(E5&lt;='0'!B$153,'0'!$A$153,IF(E5&lt;='0'!B$154,'0'!$A$154,IF(E5&lt;='0'!B$155,'0'!$A$155,IF(E5&lt;='0'!B$156,'0'!$A$156,IF(E5&lt;='0'!B$157,'0'!$A$157,IF(E5&lt;='0'!B$158,'0'!$A$158,IF(E5&lt;='0'!B$159,'0'!$A$159,IF(E5&lt;='0'!B$160,'0'!$A$160,IF(E5&lt;='0'!B$161,'0'!$A$161,IF(E5&lt;='0'!B$162,'0'!$A$162,IF(E5&lt;='0'!B$163,'0'!$A$163,IF(E5&lt;='0'!B$164,'0'!$A$164,IF(E5&lt;='0'!B$165,'0'!$A$165,IF(E5&lt;='0'!B$166,'0'!$A$166,IF(E5&lt;='0'!B$167,'0'!$A$167,IF(E5&lt;='0'!B$168,'0'!$A$168,IF(E5&lt;='0'!B$169,'0'!$A$169,IF(E5&lt;='0'!B$170,'0'!$A$170,IF(E5&lt;='0'!B$171,'0'!$A$171,IF(E5&lt;='0'!B$172,'0'!$A$172,IF(E5&lt;='0'!B$173,'0'!$A$173,IF(E5&lt;='0'!B$174,'0'!$A$174,IF(E5&lt;='0'!B$175,'0'!$A$175,IF(E5&lt;='0'!B$176,'0'!$A$176,IF(E5&lt;='0'!B$177,'0'!$A$177,IF(E5&lt;='0'!B$178,'0'!$A$178,IF(E5&lt;='0'!B$179,'0'!$A$179,IF(E5&lt;='0'!B$180,'0'!$A$180,IF(E5&lt;='0'!B$181,'0'!$A$181,IF(E5&lt;='0'!B$182,'0'!$A$182,IF(E5&lt;='0'!B$183,'0'!$A$183,IF(E5&lt;='0'!B$184,'0'!$A$184,IF(E5&lt;='0'!B$185,'0'!$A$185,IF(E5&lt;='0'!B$186,'0'!$A$186,IF(E5&lt;='0'!B$187,'0'!$A$187,IF(E5&lt;='0'!B$188,'0'!$A$188,IF(E5&lt;='0'!B$189,'0'!$A$189,IF(E5&lt;='0'!B$190,'0'!$A$190,IF(E5&lt;='0'!B$191,'0'!$A$191,IF(E5&lt;='0'!B$192,'0'!$A$192,IF(E5&lt;='0'!B$193,'0'!$A$193,IF(E5&lt;='0'!B$194,'0'!$A$194,IF(E5&lt;='0'!B$195,'0'!$A$195,IF(E5&lt;='0'!B$196,'0'!$A$196,IF(E5&lt;='0'!B$197,'0'!$A$197,S5)))))))))))))))))))))))))))))))))))))))))))))))))))))))))))))))</f>
        <v>28</v>
      </c>
      <c r="S5" s="20">
        <f>IF(E5&lt;='0'!B$197,'0'!$A$197,IF(E5&lt;='0'!B$198,'0'!$A$198,IF(E5&lt;='0'!B$199,'0'!$A$199,IF(E5&lt;='0'!B$200,'0'!$A$200,IF(E5&lt;='0'!B$201,'0'!$A$201,IF(E5&lt;='0'!B$202,'0'!$A$202,IF(E5&lt;='0'!B$203,'0'!$A$203,IF(E5&lt;='0'!B$204,'0'!$A$204,"0"))))))))</f>
        <v>8</v>
      </c>
      <c r="T5" s="20"/>
      <c r="U5" s="20">
        <f>IF(G5&lt;='0'!D$69,'0'!$A$69,IF(G5&lt;='0'!D$70,'0'!$A$70,IF(G5&lt;='0'!D$71,'0'!$A$71,IF(G5&lt;='0'!D$72,'0'!$A$72,IF(G5&lt;='0'!D$73,'0'!$A$73,IF(G5&lt;='0'!D$74,'0'!$A$74,IF(G5&lt;='0'!D$75,'0'!$A$75,IF(G5&lt;='0'!D$76,'0'!$A$76,IF(G5&lt;='0'!D$77,'0'!$A$77,IF(G5&lt;='0'!D$78,'0'!$A$78,IF(G5&lt;='0'!D$79,'0'!$A$79,IF(G5&lt;='0'!D$80,'0'!$A$80,IF(G5&lt;='0'!D$81,'0'!$A$81,IF(G5&lt;='0'!D$82,'0'!$A$82,IF(G5&lt;='0'!D$83,'0'!$A$83,IF(G5&lt;='0'!D$84,'0'!$A$84,IF(G5&lt;='0'!D$85,'0'!$A$85,IF(G5&lt;='0'!D$86,'0'!$A$86,IF(G5&lt;='0'!D$87,'0'!$A$87,IF(G5&lt;='0'!D$88,'0'!$A$88,IF(G5&lt;='0'!D$89,'0'!$A$89,IF(G5&lt;='0'!D$90,'0'!$A$90,IF(G5&lt;='0'!D$91,'0'!$A$91,IF(G5&lt;='0'!D$92,'0'!$A$92,IF(G5&lt;='0'!D$93,'0'!$A$93,IF(G5&lt;='0'!D$94,'0'!$A$94,IF(G5&lt;='0'!D$95,'0'!$A$95,IF(G5&lt;='0'!D$96,'0'!$A$96,IF(G5&lt;='0'!D$97,'0'!$A$97,IF(G5&lt;='0'!D$98,'0'!$A$98,IF(G5&lt;='0'!D$99,'0'!$A$99,IF(G5&lt;='0'!D$100,'0'!$A$100,IF(G5&lt;='0'!D$101,'0'!$A$101,IF(G5&lt;='0'!D$102,'0'!$A$102,IF(G5&lt;='0'!D$103,'0'!$A$103,IF(G5&lt;='0'!D$104,'0'!$A$104,IF(G5&lt;='0'!D$105,'0'!$A$105,IF(G5&lt;='0'!D$106,'0'!$A$106,IF(G5&lt;='0'!D$107,'0'!$A$108,IF(G5&lt;='0'!D$109,'0'!$A$109,IF(G5&lt;='0'!D$110,'0'!$A$110,IF(G5&lt;='0'!D$111,'0'!$A$111,IF(G5&lt;='0'!D$112,'0'!$A$112,IF(G5&lt;='0'!D$113,'0'!$A$113,IF(G5&lt;='0'!D$114,'0'!$A$114,IF(G5&lt;='0'!D$115,'0'!$A$115,IF(G5&lt;='0'!D$116,'0'!$A$116,IF(G5&lt;='0'!D$117,'0'!$A$117,IF(G5&lt;='0'!D$118,'0'!$A$118,IF(G5&lt;='0'!D$119,'0'!$A$119,IF(G5&lt;='0'!D$120,'0'!$A$120,IF(G5&lt;='0'!D$121,'0'!$A$121,IF(G5&lt;='0'!D$122,'0'!$A$122,IF(G5&lt;='0'!D$123,'0'!$A$123,IF(G5&lt;='0'!D$124,'0'!$A$124,IF(G5&lt;='0'!D$125,'0'!$A$125,IF(G5&lt;='0'!D$126,'0'!$A$126,IF(G5&lt;='0'!D$127,'0'!$A$127,IF(G5&lt;='0'!D$128,'0'!$A$128,IF(G5&lt;='0'!D$129,'0'!$A$129,IF(G5&lt;='0'!D$130,'0'!$A$130,IF(G5&lt;='0'!D$131,'0'!$A$131,IF(G5&lt;='0'!D$132,'0'!$A$132,IF(G5&lt;='0'!D$133,'0'!$A$133,IF(G5&lt;='0'!D$134,'0'!$A$134,'SP6 Puławy'!V5)))))))))))))))))))))))))))))))))))))))))))))))))))))))))))))))))</f>
        <v>45</v>
      </c>
      <c r="V5" s="20">
        <f>IF(G5&lt;='0'!D$135,'0'!$A$135,IF(G5&lt;='0'!D$136,'0'!$A$136,IF(G5&lt;='0'!D$137,'0'!$A$137,IF(G5&lt;='0'!D$138,'0'!$A$138,IF(G5&lt;='0'!D$139,'0'!$A$139,IF(G5&lt;='0'!D$140,'0'!$A$140,IF(G5&lt;='0'!D$141,'0'!$A$141,IF(G5&lt;='0'!D$142,'0'!$A$142,IF(G5&lt;='0'!D$143,'0'!$A$143,IF(G5&lt;='0'!D$144,'0'!$A$144,IF(G5&lt;='0'!D$145,'0'!$A$145,IF(G5&lt;='0'!D$146,'0'!$A$146,IF(G5&lt;='0'!D$147,'0'!$A$147,IF(G5&lt;='0'!D$148,'0'!$A$148,IF(G5&lt;='0'!D$149,'0'!$A$149,IF(G5&lt;='0'!D$150,'0'!$A$150,IF(G5&lt;='0'!D$151,'0'!$A$151,IF(G5&lt;='0'!D$152,'0'!$A$152,IF(G5&lt;='0'!D$153,'0'!$A$153,IF(G5&lt;='0'!D$154,'0'!$A$154,IF(G5&lt;='0'!D$155,'0'!$A$155,IF(G5&lt;='0'!D$156,'0'!$A$156,IF(G5&lt;='0'!D$157,'0'!$A$157,IF(G5&lt;='0'!D$158,'0'!$A$158,IF(G5&lt;='0'!D$159,'0'!$A$159,IF(G5&lt;='0'!D$160,'0'!$A$160,IF(G5&lt;='0'!D$161,'0'!$A$161,IF(G5&lt;='0'!D$162,'0'!$A$162,IF(G5&lt;='0'!D$163,'0'!$A$163,IF(G5&lt;='0'!D$164,'0'!$A$164,IF(G5&lt;='0'!D$165,'0'!$A$165,IF(G5&lt;='0'!D$166,'0'!$A$166,IF(G5&lt;='0'!D$167,'0'!$A$167,IF(G5&lt;='0'!D$168,'0'!$A$168,IF(G5&lt;='0'!D$169,'0'!$A$169,IF(G5&lt;='0'!D$170,'0'!$A$170,IF(G5&lt;='0'!D$171,'0'!$A$171,IF(G5&lt;='0'!D$172,'0'!$A$172,IF(G5&lt;='0'!D$173,'0'!$A$173,IF(G5&lt;='0'!D$174,'0'!$A$174,IF(G5&lt;='0'!D$175,'0'!$A$175,IF(G5&lt;='0'!D$176,'0'!$A$176,IF(G5&lt;='0'!D$177,'0'!$A$177,IF(G5&lt;='0'!D$178,'0'!$A$178,IF(G5&lt;='0'!D$179,'0'!$A$179,IF(G5&lt;='0'!D$180,'0'!$A$180,IF(G5&lt;='0'!D$181,'0'!$A$181,IF(G5&lt;='0'!D$182,'0'!$A$182,IF(G5&lt;='0'!D$183,'0'!$A$183,IF(G5&lt;='0'!D$184,'0'!$A$184,IF(G5&lt;='0'!D$185,'0'!$A$185,IF(G5&lt;='0'!D$186,'0'!$A$186,IF(G5&lt;='0'!D$187,'0'!$A$187,IF(G5&lt;='0'!D$188,'0'!$A$188,IF(G5&lt;='0'!D$189,'0'!$A$189,IF(G5&lt;='0'!D$190,'0'!$A$190,IF(G5&lt;='0'!D$191,'0'!$A$191,IF(G5&lt;='0'!D$192,'0'!$A$192,IF(G5&lt;='0'!D$193,'0'!$A$193,IF(G5&lt;='0'!D$194,'0'!$A$194,IF(G5&lt;='0'!D$195,'0'!$A$195,IF(G5&lt;='0'!D$196,'0'!$A$196,IF(G5&lt;='0'!D$197,'0'!$A$197,W5)))))))))))))))))))))))))))))))))))))))))))))))))))))))))))))))</f>
        <v>45</v>
      </c>
      <c r="W5" s="20">
        <f>IF(G5&lt;='0'!D$197,'0'!$A$197,IF(G5&lt;='0'!D$198,'0'!$A$198,IF(G5&lt;='0'!D$199,'0'!$A$199,IF(G5&lt;='0'!D$200,'0'!$A$200,IF(G5&lt;='0'!D$201,'0'!$A$201,IF(G5&lt;='0'!D$202,'0'!$A$202,IF(G5&lt;='0'!D$203,'0'!$A$203,IF(G5&lt;='0'!D$204,'0'!$A$204,"0"))))))))</f>
        <v>8</v>
      </c>
      <c r="X5" s="20"/>
      <c r="Y5" s="20">
        <f>IF(I5='0'!E$69,'0'!$A$69,IF(I5='0'!E$70,'0'!$A$70,IF(I5='0'!E$71,'0'!$A$71,IF(I5='0'!E$72,'0'!$A$72,IF(I5='0'!E$73,'0'!$A$73,IF(I5='0'!E$74,'0'!$A$74,IF(I5='0'!E$75,'0'!$A$75,IF(I5='0'!E$76,'0'!$A$76,IF(I5='0'!E$77,'0'!$A$77,IF(I5='0'!E$78,'0'!$A$78,IF(I5='0'!E$79,'0'!$A$79,IF(I5='0'!E$80,'0'!$A$80,IF(I5='0'!E$81,'0'!$A$81,IF(I5='0'!E$82,'0'!$A$82,IF(I5='0'!E$83,'0'!$A$83,IF(I5='0'!E$84,'0'!$A$84,IF(I5='0'!E$85,'0'!$A$85,IF(I5='0'!E$86,'0'!$A$86,IF(I5='0'!E$87,'0'!$A$87,IF(I5='0'!E$88,'0'!$A$88,IF(I5='0'!E$89,'0'!$A$89,IF(I5='0'!E$90,'0'!$A$90,IF(I5='0'!E$91,'0'!$A$91,IF(I5='0'!E$92,'0'!$A$92,IF(I5='0'!E$93,'0'!$A$93,IF(I5='0'!E$94,'0'!$A$94,IF(I5='0'!E$95,'0'!$A$95,IF(I5='0'!E$96,'0'!$A$96,IF(I5='0'!E$97,'0'!$A$97,IF(I5='0'!E$98,'0'!$A$98,IF(I5='0'!E$99,'0'!$A$99,IF(I5='0'!E$100,'0'!$A$100,IF(I5='0'!E$101,'0'!$A$101,IF(I5='0'!E$102,'0'!$A$102,IF(I5='0'!E$103,'0'!$A$103,IF(I5='0'!E$104,'0'!$A$104,IF(I5='0'!E$105,'0'!$A$105,IF(I5='0'!E$106,'0'!$A$106,IF(I5='0'!E$107,'0'!$A$108,IF(I5='0'!E$109,'0'!$A$109,IF(I5='0'!E$110,'0'!$A$110,IF(I5='0'!E$111,'0'!$A$111,IF(I5='0'!E$112,'0'!$A$112,IF(I5='0'!E$113,'0'!$A$113,IF(I5='0'!E$114,'0'!$A$114,IF(I5='0'!E$115,'0'!$A$115,IF(I5='0'!E$116,'0'!$A$116,IF(I5='0'!E$117,'0'!$A$117,IF(I5='0'!E$118,'0'!$A$118,IF(I5='0'!E$119,'0'!$A$119,IF(I5='0'!E$120,'0'!$A$120,IF(I5='0'!E$121,'0'!$A$121,IF(I5='0'!E$122,'0'!$A$122,IF(I5='0'!E$123,'0'!$A$123,IF(I5='0'!E$124,'0'!$A$124,IF(I5='0'!E$125,'0'!$A$125,IF(I5='0'!E$126,'0'!$A$126,IF(I5='0'!E$127,'0'!$A$127,IF(I5='0'!E$128,'0'!$A$128,IF(I5='0'!E$129,'0'!$A$129,IF(I5='0'!E$130,'0'!$A$130,IF(I5='0'!E$131,'0'!$A$131,IF(I5='0'!E$132,'0'!$A$132,IF(I5='0'!E$133,'0'!$A$133,IF(I5='0'!E$134,'0'!$A$134,'SP6 Puławy'!Z5)))))))))))))))))))))))))))))))))))))))))))))))))))))))))))))))))</f>
        <v>136</v>
      </c>
      <c r="Z5" s="20">
        <f>IF(I5='0'!E$135,'0'!$A$135,IF(I5='0'!E$136,'0'!$A$136,IF(I5='0'!E$137,'0'!$A$137,IF(I5='0'!E$138,'0'!$A$138,IF(I5='0'!E$139,'0'!$A$139,IF(I5='0'!E$140,'0'!$A$140,IF(I5='0'!E$141,'0'!$A$141,IF(I5='0'!E$142,'0'!$A$142,IF(I5='0'!E$143,'0'!$A$143,IF(I5='0'!E$144,'0'!$A$144,IF(I5='0'!E$145,'0'!$A$145,IF(I5='0'!E$146,'0'!$A$146,IF(I5='0'!E$147,'0'!$A$147,IF(I5='0'!E$148,'0'!$A$148,IF(I5='0'!E$149,'0'!$A$149,IF(I5='0'!E$150,'0'!$A$150,IF(I5='0'!E$151,'0'!$A$151,IF(I5='0'!E$152,'0'!$A$152,IF(I5='0'!E$153,'0'!$A$153,IF(I5='0'!E$154,'0'!$A$154,IF(I5='0'!E$155,'0'!$A$155,IF(I5='0'!E$156,'0'!$A$156,IF(I5='0'!E$157,'0'!$A$157,IF(I5='0'!E$158,'0'!$A$158,IF(I5='0'!E$159,'0'!$A$159,IF(I5='0'!E$160,'0'!$A$160,IF(I5='0'!E$161,'0'!$A$161,IF(I5='0'!E$162,'0'!$A$162,IF(I5='0'!E$163,'0'!$A$163,IF(I5='0'!E$164,'0'!$A$164,IF(I5='0'!E$165,'0'!$A$165,IF(I5='0'!E$166,'0'!$A$166,IF(I5='0'!E$167,'0'!$A$167,IF(I5='0'!E$168,'0'!$A$168,IF(I5='0'!E$169,'0'!$A$169,IF(I5='0'!E$170,'0'!$A$170,IF(I5='0'!E$171,'0'!$A$171,IF(I5='0'!E$172,'0'!$A$172,IF(I5='0'!E$173,'0'!$A$173,IF(I5='0'!E$174,'0'!$A$174,IF(I5='0'!E$175,'0'!$A$175,IF(I5='0'!E$176,'0'!$A$176,IF(I5='0'!E$177,'0'!$A$177,IF(I5='0'!E$178,'0'!$A$178,IF(I5='0'!E$179,'0'!$A$179,IF(I5='0'!E$180,'0'!$A$180,IF(I5='0'!E$181,'0'!$A$181,IF(I5='0'!E$182,'0'!$A$182,IF(I5='0'!E$183,'0'!$A$183,IF(I5='0'!E$184,'0'!$A$184,IF(I5='0'!E$185,'0'!$A$185,IF(I5='0'!E$186,'0'!$A$186,IF(I5='0'!E$187,'0'!$A$187,IF(I5='0'!E$188,'0'!$A$188,IF(I5='0'!E$189,'0'!$A$189,IF(I5='0'!E$190,'0'!$A$190,IF(I5='0'!E$191,'0'!$A$191,IF(I5='0'!E$192,'0'!$A$192,IF(I5='0'!E$193,'0'!$A$193,IF(I5='0'!E$194,'0'!$A$194,IF(I5='0'!E$195,'0'!$A$195,IF(I5='0'!E$196,'0'!$A$196,IF(I5='0'!E$197,'0'!$A$197,AA5)))))))))))))))))))))))))))))))))))))))))))))))))))))))))))))))</f>
        <v>70</v>
      </c>
      <c r="AA5" s="20" t="str">
        <f>IF(I5&gt;='0'!E$197,'0'!$A$197,IF(I5&gt;='0'!E$198,'0'!$A$198,IF(I5&gt;='0'!E$199,'0'!$A$199,IF(I5&gt;='0'!E$200,'0'!$A$200,IF(I5&gt;='0'!E$201,'0'!$A$201,IF(I5&gt;='0'!E$202,'0'!$A$202,IF(I5&gt;='0'!E$203,'0'!$A$203,IF(I5&gt;='0'!E$204,'0'!$A$204,"0"))))))))</f>
        <v>0</v>
      </c>
      <c r="AB5" s="20"/>
      <c r="AC5" s="20">
        <f>IF(K5='0'!F$69,'0'!$A$69,IF(K5&gt;='0'!F$70,'0'!$A$70,IF(K5&gt;='0'!F$71,'0'!$A$71,IF(K5&gt;='0'!F$72,'0'!$A$72,IF(K5='0'!F$73,'0'!$A$73,IF(K5&gt;='0'!F$74,'0'!$A$74,IF(K5&gt;='0'!F$75,'0'!$A$75,IF(K5&gt;='0'!F$76,'0'!$A$76,IF(K5='0'!F$77,'0'!$A$77,IF(K5&gt;='0'!F$78,'0'!$A$78,IF(K5&gt;='0'!F$79,'0'!$A$79,IF(K5&gt;='0'!F$80,'0'!$A$80,IF(K5='0'!F$81,'0'!$A$81,IF(K5&gt;='0'!F$82,'0'!$A$82,IF(K5&gt;='0'!F$83,'0'!$A$83,IF(K5&gt;='0'!F$84,'0'!$A$84,IF(K5='0'!F$85,'0'!$A$85,IF(K5&gt;='0'!F$86,'0'!$A$86,IF(K5&gt;='0'!F$87,'0'!$A$87,IF(K5&gt;='0'!F$88,'0'!$A$88,IF(K5='0'!F$89,'0'!$A$89,IF(K5&gt;='0'!F$90,'0'!$A$90,IF(K5&gt;='0'!F$91,'0'!$A$91,IF(K5&gt;='0'!F$92,'0'!$A$92,IF(K5='0'!F$93,'0'!$A$93,IF(K5&gt;='0'!F$94,'0'!$A$94,IF(K5&gt;='0'!F$95,'0'!$A$95,IF(K5&gt;='0'!F$96,'0'!$A$96,IF(K5='0'!F$97,'0'!$A$97,IF(K5&gt;='0'!F$98,'0'!$A$98,IF(K5&gt;='0'!F$99,'0'!$A$99,IF(K5&gt;='0'!F$100,'0'!$A$100,IF(K5&gt;='0'!F$101,'0'!$A$101,IF(K5&gt;='0'!F$102,'0'!$A$102,IF(K5&gt;='0'!F$103,'0'!$A$103,IF(K5&gt;='0'!F$104,'0'!$A$104,IF(K5&gt;='0'!F$105,'0'!$A$105,IF(K5&gt;='0'!F$106,'0'!$A$106,IF(K5&gt;='0'!F$107,'0'!$A$108,IF(K5&gt;='0'!F$109,'0'!$A$109,IF(K5&gt;='0'!F$110,'0'!$A$110,IF(K5&gt;='0'!F$111,'0'!$A$111,IF(K5&gt;='0'!F$112,'0'!$A$112,IF(K5&gt;='0'!F$113,'0'!$A$113,IF(K5&gt;='0'!F$114,'0'!$A$114,IF(K5&gt;='0'!F$115,'0'!$A$115,IF(K5&gt;='0'!F$116,'0'!$A$116,IF(K5&gt;='0'!F$117,'0'!$A$117,IF(K5&gt;='0'!F$118,'0'!$A$118,IF(K5&gt;='0'!F$119,'0'!$A$119,IF(K5&gt;='0'!F$120,'0'!$A$120,IF(K5&gt;='0'!F$121,'0'!$A$121,IF(K5&gt;='0'!F$122,'0'!$A$122,IF(K5&gt;='0'!F$123,'0'!$A$123,IF(K5&gt;='0'!F$124,'0'!$A$124,IF(K5&gt;='0'!F$125,'0'!$A$125,IF(K5&gt;='0'!F$126,'0'!$A$126,IF(K5&gt;='0'!F$127,'0'!$A$127,IF(K5&gt;='0'!F$128,'0'!$A$128,IF(K5&gt;='0'!F$129,'0'!$A$129,IF(K5&gt;='0'!F$130,'0'!$A$130,IF(K5&gt;='0'!F$131,'0'!$A$131,IF(K5&gt;='0'!F$132,'0'!$A$132,IF(K5&gt;='0'!F$133,'0'!$A$133,IF(K5&gt;='0'!F$134,'0'!$A$134,'SP6 Puławy'!AD5)))))))))))))))))))))))))))))))))))))))))))))))))))))))))))))))))</f>
        <v>37</v>
      </c>
      <c r="AD5" s="20">
        <f>IF(K5&gt;='0'!F$135,'0'!$A$135,IF(K5&gt;='0'!F$136,'0'!$A$136,IF(K5&gt;='0'!F$137,'0'!$A$137,IF(K5&gt;='0'!F$138,'0'!$A$138,IF(K5&gt;='0'!F$139,'0'!$A$139,IF(K5&gt;='0'!F$140,'0'!$A$140,IF(K5&gt;='0'!F$141,'0'!$A$141,IF(K5&gt;='0'!F$142,'0'!$A$142,IF(K5&gt;='0'!F$143,'0'!$A$143,IF(K5&gt;='0'!F$144,'0'!$A$144,IF(K5&gt;='0'!F$145,'0'!$A$145,IF(K5&gt;='0'!F$146,'0'!$A$146,IF(K5&gt;='0'!F$147,'0'!$A$147,IF(K5&gt;='0'!F$148,'0'!$A$148,IF(K5&gt;='0'!F$149,'0'!$A$149,IF(K5&gt;='0'!F$150,'0'!$A$150,IF(K5&gt;='0'!F$151,'0'!$A$151,IF(K5&gt;='0'!F$152,'0'!$A$152,IF(K5&gt;='0'!F$153,'0'!$A$153,IF(K5&gt;='0'!F$154,'0'!$A$154,IF(K5&gt;='0'!F$155,'0'!$A$155,IF(K5&gt;='0'!F$156,'0'!$A$156,IF(K5&gt;='0'!F$157,'0'!$A$157,IF(K5&gt;='0'!F$158,'0'!$A$158,IF(K5&gt;='0'!F$159,'0'!$A$159,IF(K5&gt;='0'!F$160,'0'!$A$160,IF(K5&gt;='0'!F$161,'0'!$A$161,IF(K5&gt;='0'!F$162,'0'!$A$162,IF(K5&gt;='0'!F$163,'0'!$A$163,IF(K5&gt;='0'!F$164,'0'!$A$164,IF(K5&gt;='0'!F$165,'0'!$A$165,IF(K5&gt;='0'!F$166,'0'!$A$166,IF(K5&gt;='0'!F$167,'0'!$A$167,IF(K5&gt;='0'!F$168,'0'!$A$168,IF(K5&gt;='0'!F$169,'0'!$A$169,IF(K5&gt;='0'!F$170,'0'!$A$170,IF(K5&gt;='0'!F$171,'0'!$A$171,IF(K5&gt;='0'!F$172,'0'!$A$172,IF(K5&gt;='0'!F$173,'0'!$A$173,IF(K5&gt;='0'!F$174,'0'!$A$174,IF(K5&gt;='0'!F$175,'0'!$A$175,IF(K5&gt;='0'!F$176,'0'!$A$176,IF(K5&gt;='0'!F$177,'0'!$A$177,IF(K5&gt;='0'!F$178,'0'!$A$178,IF(K5&gt;='0'!F$179,'0'!$A$179,IF(K5&gt;='0'!F$180,'0'!$A$180,IF(K5&gt;='0'!F$181,'0'!$A$181,IF(K5&gt;='0'!F$182,'0'!$A$182,IF(K5&gt;='0'!F$183,'0'!$A$183,IF(K5&gt;='0'!F$184,'0'!$A$184,IF(K5&gt;='0'!F$185,'0'!$A$185,IF(K5&gt;='0'!F$186,'0'!$A$186,IF(K5&gt;='0'!F$187,'0'!$A$187,IF(K5&gt;='0'!F$188,'0'!$A$188,IF(K5&gt;='0'!F$189,'0'!$A$189,IF(K5&gt;='0'!F$190,'0'!$A$190,IF(K5&gt;='0'!F$191,'0'!$A$191,IF(K5&gt;='0'!F$192,'0'!$A$192,IF(K5&gt;='0'!F$193,'0'!$A$193,IF(K5&gt;='0'!F$194,'0'!$A$194,IF(K5&gt;='0'!F$195,'0'!$A$195,IF(K5&gt;='0'!F$196,'0'!$A$196,IF(K5&gt;='0'!F$197,'0'!$A$197,AE5)))))))))))))))))))))))))))))))))))))))))))))))))))))))))))))))</f>
        <v>37</v>
      </c>
      <c r="AE5" s="20">
        <f>IF(K5&gt;='0'!F$197,'0'!$A$197,IF(K5&gt;='0'!F$198,'0'!$A$198,IF(K5&gt;='0'!F$199,'0'!$A$199,IF(K5&gt;='0'!F$200,'0'!$A$200,IF(K5&gt;='0'!F$201,'0'!$A$201,IF(K5&gt;='0'!F$202,'0'!$A$202,IF(K5&gt;='0'!F$203,'0'!$A$203,IF(K5&gt;='0'!F$204,'0'!$A$204,"0"))))))))</f>
        <v>8</v>
      </c>
      <c r="AF5" s="18"/>
      <c r="AG5" s="20">
        <f>IF(M5='0'!G$69,'0'!$A$69,IF(M5='0'!G$70,'0'!$A$70,IF(M5='0'!G$71,'0'!$A$71,IF(M5='0'!G$72,'0'!$A$72,IF(M5='0'!G$73,'0'!$A$73,IF(M5='0'!G$74,'0'!$A$74,IF(M5='0'!G$75,'0'!$A$75,IF(M5='0'!G$76,'0'!$A$76,IF(M5='0'!G$77,'0'!$A$77,IF(M5='0'!G$78,'0'!$A$78,IF(M5='0'!G$79,'0'!$A$79,IF(M5='0'!G$80,'0'!$A$80,IF(M5='0'!G$81,'0'!$A$81,IF(M5='0'!G$82,'0'!$A$82,IF(M5='0'!G$83,'0'!$A$83,IF(M5='0'!G$84,'0'!$A$84,IF(M5='0'!G$85,'0'!$A$85,IF(M5='0'!G$86,'0'!$A$86,IF(M5='0'!G$87,'0'!$A$87,IF(M5='0'!G$88,'0'!$A$88,IF(M5='0'!G$89,'0'!$A$89,IF(M5='0'!G$90,'0'!$A$90,IF(M5='0'!G$91,'0'!$A$91,IF(M5='0'!G$92,'0'!$A$92,IF(M5='0'!G$93,'0'!$A$93,IF(M5='0'!G$94,'0'!$A$94,IF(M5='0'!G$95,'0'!$A$95,IF(M5='0'!G$96,'0'!$A$96,IF(M5='0'!G$97,'0'!$A$97,IF(M5='0'!G$98,'0'!$A$98,IF(M5='0'!G$99,'0'!$A$99,IF(M5='0'!G$100,'0'!$A$100,IF(M5='0'!G$101,'0'!$A$101,IF(M5='0'!G$102,'0'!$A$102,IF(M5='0'!G$103,'0'!$A$103,IF(M5='0'!G$104,'0'!$A$104,IF(M5='0'!G$105,'0'!$A$105,IF(M5='0'!G$106,'0'!$A$106,IF(M5='0'!G$107,'0'!$A$108,IF(M5='0'!G$109,'0'!$A$109,IF(M5='0'!G$110,'0'!$A$110,IF(M5='0'!G$111,'0'!$A$111,IF(M5='0'!G$112,'0'!$A$112,IF(M5='0'!G$113,'0'!$A$113,IF(M5='0'!G$114,'0'!$A$114,IF(M5='0'!G$115,'0'!$A$115,IF(M5='0'!G$116,'0'!$A$116,IF(M5='0'!G$117,'0'!$A$117,IF(M5='0'!G$118,'0'!$A$118,IF(M5='0'!G$119,'0'!$A$119,IF(M5='0'!G$120,'0'!$A$120,IF(M5='0'!G$121,'0'!$A$121,IF(M5='0'!G$122,'0'!$A$122,IF(M5='0'!G$123,'0'!$A$123,IF(M5='0'!G$124,'0'!$A$124,IF(M5='0'!G$125,'0'!$A$125,IF(M5='0'!G$126,'0'!$A$126,IF(M5='0'!G$127,'0'!$A$127,IF(M5='0'!G$128,'0'!$A$128,IF(M5='0'!G$129,'0'!$A$129,IF(M5='0'!G$130,'0'!$A$130,IF(M5='0'!G$131,'0'!$A$131,IF(M5='0'!G$132,'0'!$A$132,IF(M5='0'!G$133,'0'!$A$133,IF(M5='0'!G$134,'0'!$A$134,'SP6 Puławy'!AH5)))))))))))))))))))))))))))))))))))))))))))))))))))))))))))))))))</f>
        <v>29</v>
      </c>
      <c r="AH5" s="20">
        <f>IF(M5='0'!G$135,'0'!$A$135,IF(M5='0'!G$136,'0'!$A$136,IF(M5='0'!G$137,'0'!$A$137,IF(M5='0'!G$138,'0'!$A$138,IF(M5='0'!G$139,'0'!$A$139,IF(M5='0'!G$140,'0'!$A$140,IF(M5='0'!G$141,'0'!$A$141,IF(M5='0'!G$142,'0'!$A$142,IF(M5='0'!G$143,'0'!$A$143,IF(M5='0'!G$144,'0'!$A$144,IF(M5='0'!G$145,'0'!$A$145,IF(M5='0'!G$146,'0'!$A$146,IF(M5='0'!G$147,'0'!$A$147,IF(M5='0'!G$148,'0'!$A$148,IF(M5='0'!G$149,'0'!$A$149,IF(M5='0'!G$150,'0'!$A$150,IF(M5='0'!G$151,'0'!$A$151,IF(M5='0'!G$152,'0'!$A$152,IF(M5='0'!G$153,'0'!$A$153,IF(M5='0'!G$154,'0'!$A$154,IF(M5='0'!G$155,'0'!$A$155,IF(M5='0'!G$156,'0'!$A$156,IF(M5='0'!G$157,'0'!$A$157,IF(M5='0'!G$158,'0'!$A$158,IF(M5='0'!G$159,'0'!$A$159,IF(M5='0'!G$160,'0'!$A$160,IF(M5='0'!G$161,'0'!$A$161,IF(M5='0'!G$162,'0'!$A$162,IF(M5='0'!G$163,'0'!$A$163,IF(M5='0'!G$164,'0'!$A$164,IF(M5='0'!G$165,'0'!$A$165,IF(M5='0'!G$166,'0'!$A$166,IF(M5='0'!G$167,'0'!$A$167,IF(M5='0'!G$168,'0'!$A$168,IF(M5='0'!G$169,'0'!$A$169,IF(M5='0'!G$170,'0'!$A$170,IF(M5='0'!G$171,'0'!$A$171,IF(M5='0'!G$172,'0'!$A$172,IF(M5='0'!G$173,'0'!$A$173,IF(M5='0'!G$174,'0'!$A$174,IF(M5='0'!G$175,'0'!$A$175,IF(M5='0'!G$176,'0'!$A$176,IF(M5='0'!G$177,'0'!$A$177,IF(M5='0'!G$178,'0'!$A$178,IF(M5='0'!G$179,'0'!$A$179,IF(M5='0'!G$180,'0'!$A$180,IF(M5='0'!G$181,'0'!$A$181,IF(M5='0'!G$182,'0'!$A$182,IF(M5='0'!G$183,'0'!$A$183,IF(M5='0'!G$184,'0'!$A$184,IF(M5='0'!G$185,'0'!$A$185,IF(M5='0'!G$186,'0'!$A$186,IF(M5='0'!G$187,'0'!$A$187,IF(M5='0'!G$188,'0'!$A$188,IF(M5='0'!G$189,'0'!$A$189,IF(M5='0'!G$190,'0'!$A$190,IF(M5='0'!G$191,'0'!$A$191,IF(M5='0'!G$192,'0'!$A$192,IF(M5='0'!G$193,'0'!$A$193,IF(M5='0'!G$194,'0'!$A$194,IF(M5='0'!G$195,'0'!$A$195,IF(M5='0'!G$196,'0'!$A$196,IF(M5='0'!G$197,'0'!$A$197,AI5)))))))))))))))))))))))))))))))))))))))))))))))))))))))))))))))</f>
        <v>29</v>
      </c>
      <c r="AI5" s="20" t="str">
        <f>IF(M5='0'!G$197,'0'!$A$197,IF(M5='0'!G$198,'0'!$A$198,IF(M5='0'!G$199,'0'!$A$199,IF(M5='0'!G$200,'0'!$A$200,IF(M5='0'!G$201,'0'!$A$201,IF(M5='0'!G$202,'0'!$A$202,IF(M5='0'!G$203,'0'!$A$203,IF(M5&lt;='0'!G$204,'0'!$A$204,"0"))))))))</f>
        <v>0</v>
      </c>
    </row>
    <row r="6" spans="1:35" ht="15">
      <c r="A6">
        <v>3</v>
      </c>
      <c r="B6" t="s">
        <v>259</v>
      </c>
      <c r="C6" t="s">
        <v>260</v>
      </c>
      <c r="D6">
        <v>2005</v>
      </c>
      <c r="E6">
        <v>10.11</v>
      </c>
      <c r="F6" s="10">
        <f>IF(E6=0,,IF(E6='0'!B$5,'0'!$A$5,IF(E6&lt;='0'!B$6,'0'!$A$6,IF(E6&lt;='0'!B$7,'0'!$A$7,IF(E6&lt;='0'!B$8,'0'!$A$8,IF(E6&lt;='0'!B$9,'0'!$A$9,IF(E6&lt;='0'!B$10,'0'!$A$10,IF(E6&lt;='0'!B$11,'0'!$A$11,IF(E6&lt;='0'!B$12,'0'!$A$12,IF(E6&lt;='0'!B$13,'0'!$A$13,IF(E6&lt;='0'!B$14,'0'!$A$14,IF(E6&lt;='0'!B$15,'0'!$A$15,IF(E6&lt;='0'!B$16,'0'!$A$16,IF(E6&lt;='0'!B$17,'0'!$A$17,IF(E6&lt;='0'!B$18,'0'!$A$18,IF(E6&lt;='0'!B$19,'0'!$A$19,IF(E6&lt;='0'!B$20,'0'!$A$20,IF(E6&lt;='0'!B$21,'0'!$A$21,IF(E6&lt;='0'!B$22,'0'!$A$22,IF(E6&lt;='0'!B$23,'0'!$A$23,IF(E6&lt;='0'!B$24,'0'!$A$24,IF(E6&lt;='0'!B$25,'0'!$A$25,IF(E6&lt;='0'!B$26,'0'!$A$26,IF(E6&lt;='0'!B$27,'0'!$A$27,IF(E6&lt;='0'!B$28,'0'!$A$28,IF(E6&lt;='0'!B$29,'0'!$A$29,IF(E6&lt;='0'!B$30,'0'!$A$30,IF(E6&lt;='0'!B$31,'0'!$A$31,IF(E6&lt;='0'!B$32,'0'!$A$32,IF(E6&lt;='0'!B$33,'0'!$A$33,IF(E6&lt;='0'!B$34,'0'!$A$34,IF(E6&lt;='0'!B$35,'0'!$A$35,IF(E6&lt;='0'!B$36,'0'!$A$36,IF(E6&lt;='0'!B$37,'0'!$A$37,IF(E6&lt;='0'!B$38,'0'!$A$38,IF(E6&lt;='0'!B$39,'0'!$A$39,IF(E6&lt;='0'!B$40,'0'!$A$40,IF(E6&lt;='0'!B$41,'0'!$A$41,IF(E6&lt;='0'!B$42,'0'!$A$42,IF(E6&lt;='0'!B$43,'0'!$A$43,IF(E6&lt;='0'!B$44,'0'!$A$44,IF(E6&lt;='0'!B$45,'0'!$A$45,IF(E6&lt;='0'!B$46,'0'!B$46,IF(E6&lt;='0'!B$47,'0'!$A$47,IF(E6&lt;='0'!B$48,'0'!$A$48,IF(E6&lt;='0'!B$49,'0'!$A$49,IF(E6&lt;='0'!B$50,'0'!$A$50,IF(E6&lt;='0'!B$51,'0'!$A$51,IF(E6&lt;='0'!B$52,'0'!$A$52,IF(E6&lt;='0'!B$53,'0'!$A$53,IF(E6&lt;='0'!B$54,'0'!$A$54,IF(E6&lt;='0'!B$55,'0'!$A$55,IF(E6&lt;='0'!B$56,'0'!$A$56,IF(E6&lt;='0'!B$57,'0'!$A$57,IF(E6&lt;='0'!B$58,'0'!$A$58,IF(E6&lt;='0'!B$59,'0'!$A$59,IF(E6&lt;='0'!B$60,'0'!$A$60,IF(E6&lt;='0'!B$61,'0'!$A$61,IF(E6&lt;='0'!B$62,'0'!$A$62,IF(E6&lt;='0'!B$63,'0'!$A$63,IF(E6&lt;='0'!B$64,'0'!$A$64,IF(E6&lt;='0'!B$65,'0'!$A$65,IF(E6&lt;='0'!B$66,'0'!$A$66,IF(E6&lt;='0'!B$67,'0'!$A$67,IF(E6&lt;='0'!B$68,'0'!$A$68,'SP6 Puławy'!Q6)))))))))))))))))))))))))))))))))))))))))))))))))))))))))))))))))</f>
        <v>46</v>
      </c>
      <c r="G6" s="6">
        <v>1.549074074074074E-3</v>
      </c>
      <c r="H6" s="10">
        <f>IF(G6=0,,IF(G6='0'!D$5,'0'!$A$5,IF(G6&lt;='0'!D$6,'0'!$A$6,IF(G6&lt;='0'!D$7,'0'!$A$7,IF(G6&lt;='0'!D$8,'0'!$A$8,IF(G6&lt;='0'!D$9,'0'!$A$9,IF(G6&lt;='0'!D$10,'0'!$A$10,IF(G6&lt;='0'!D$11,'0'!$A$11,IF(G6&lt;='0'!D$12,'0'!$A$12,IF(G6&lt;='0'!D$13,'0'!$A$13,IF(G6&lt;='0'!D$14,'0'!$A$14,IF(G6&lt;='0'!D$15,'0'!$A$15,IF(G6&lt;='0'!D$16,'0'!$A$16,IF(G6&lt;='0'!D$17,'0'!$A$17,IF(G6&lt;='0'!D$18,'0'!$A$18,IF(G6&lt;='0'!D$19,'0'!$A$19,IF(G6&lt;='0'!D$20,'0'!$A$20,IF(G6&lt;='0'!D$21,'0'!$A$21,IF(G6&lt;='0'!D$22,'0'!$A$22,IF(G6&lt;='0'!D$23,'0'!$A$23,IF(G6&lt;='0'!D$24,'0'!$A$24,IF(G6&lt;='0'!D$25,'0'!$A$25,IF(G6&lt;='0'!D$26,'0'!$A$26,IF(G6&lt;='0'!D$27,'0'!$A$27,IF(G6&lt;='0'!D$28,'0'!$A$28,IF(G6&lt;='0'!D$29,'0'!$A$29,IF(G6&lt;='0'!D$30,'0'!$A$30,IF(G6&lt;='0'!D$31,'0'!$A$31,IF(G6&lt;='0'!D$32,'0'!$A$32,IF(G6&lt;='0'!D$33,'0'!$A$33,IF(G6&lt;='0'!D$34,'0'!$A$34,IF(G6&lt;='0'!D$35,'0'!$A$35,IF(G6&lt;='0'!D$36,'0'!$A$36,IF(G6&lt;='0'!D$37,'0'!$A$37,IF(G6&lt;='0'!D$38,'0'!$A$38,IF(G6&lt;='0'!D$39,'0'!$A$39,IF(G6&lt;='0'!D$40,'0'!$A$40,IF(G6&lt;='0'!D$41,'0'!$A$41,IF(G6&lt;='0'!D$42,'0'!$A$42,IF(G6&lt;='0'!D$43,'0'!$A$43,IF(G6&lt;='0'!D$44,'0'!$A$44,IF(G6&lt;='0'!D$45,'0'!$A$45,IF(G6&lt;='0'!D$46,'0'!D$46,IF(G6&lt;='0'!D$47,'0'!$A$47,IF(G6&lt;='0'!D$48,'0'!$A$48,IF(G6&lt;='0'!D$49,'0'!$A$49,IF(G6&lt;='0'!D$50,'0'!$A$50,IF(G6&lt;='0'!D$51,'0'!$A$51,IF(G6&lt;='0'!D$52,'0'!$A$52,IF(G6&lt;='0'!D$53,'0'!$A$53,IF(G6&lt;='0'!D$54,'0'!$A$54,IF(G6&lt;='0'!D$55,'0'!$A$55,IF(G6&lt;='0'!D$56,'0'!$A$56,IF(G6&lt;='0'!D$57,'0'!$A$57,IF(G6&lt;='0'!D$58,'0'!$A$58,IF(G6&lt;='0'!D$59,'0'!$A$59,IF(G6&lt;='0'!D$60,'0'!$A$60,IF(G6&lt;='0'!D$61,'0'!$A$61,IF(G6&lt;='0'!D$62,'0'!$A$62,IF(G6&lt;='0'!D$63,'0'!$A$63,IF(G6&lt;='0'!D$64,'0'!$A$64,IF(G6&lt;='0'!D$65,'0'!$A$65,IF(G6&lt;='0'!D$66,'0'!$A$66,IF(G6&lt;='0'!D$67,'0'!$A$67,IF(G6&lt;='0'!D$68,'0'!$A$68,'SP6 Puławy'!U6)))))))))))))))))))))))))))))))))))))))))))))))))))))))))))))))))</f>
        <v>49</v>
      </c>
      <c r="J6" s="10">
        <f>IF(I6=0,,IF(I6='0'!E$5,'0'!$A$5,IF(I6='0'!E$6,'0'!$A$6,IF(I6='0'!E$7,'0'!$A$7,IF(I6='0'!E$9,'0'!$A$9,IF(I6='0'!E$10,'0'!$A$10,IF(I6='0'!E$11,'0'!$A$11,IF(I6='0'!E$12,'0'!$A$12,IF(I6='0'!E$13,'0'!$A$13,IF(I6='0'!E$14,'0'!$A$14,IF(I6='0'!E$15,'0'!$A$15,IF(I6='0'!E$16,'0'!$A$16,IF(I6='0'!E$17,'0'!$A$17,IF(I6='0'!E$18,'0'!$A$18,IF(I6='0'!E$19,'0'!$A$19,IF(I6='0'!E$20,'0'!$A$20,IF(I6='0'!E$21,'0'!$A$21,IF(I6='0'!E$22,'0'!$A$22,IF(I6='0'!E$23,'0'!$A$23,IF(I6='0'!E$24,'0'!$A$24,IF(I6='0'!E$25,'0'!$A$25,IF(I6='0'!E$26,'0'!$A$26,IF(I6='0'!E$27,'0'!$A$27,IF(I6='0'!E$28,'0'!$A$28,IF(I6='0'!E$29,'0'!$A$29,IF(I6='0'!E$30,'0'!$A$30,IF(I6='0'!E$31,'0'!$A$31,IF(I6='0'!E$32,'0'!$A$32,IF(I6='0'!E$33,'0'!$A$33,IF(I6='0'!E$34,'0'!$A$34,IF(I6='0'!E$35,'0'!$A$35,IF(I6='0'!E$36,'0'!$A$36,IF(I6='0'!E$37,'0'!$A$37,IF(I6='0'!E$38,'0'!$A$38,IF(I6='0'!E$39,'0'!$A$39,IF(I6='0'!E$40,'0'!$A$40,IF(I6='0'!E$41,'0'!$A$41,IF(I6='0'!E$42,'0'!$A$42,IF(I6='0'!E$43,'0'!$A$43,IF(I6='0'!E$44,'0'!$A$44,IF(I6='0'!E$45,'0'!$A$45,IF(I6='0'!E$46,'0'!E$46,IF(I6='0'!E$47,'0'!$A$47,IF(I6='0'!E$48,'0'!$A$48,IF(I6='0'!E$49,'0'!$A$49,IF(I6='0'!E$50,'0'!$A$50,IF(I6='0'!E$51,'0'!$A$51,IF(I6='0'!E$52,'0'!$A$52,IF(I6='0'!E$53,'0'!$A$53,IF(I6='0'!E$54,'0'!$A$54,IF(I6='0'!E$55,'0'!$A$55,IF(I6='0'!E$56,'0'!$A$56,IF(I6='0'!E$57,'0'!$A$57,IF(I6='0'!E$58,'0'!$A$58,IF(I6='0'!E$59,'0'!$A$59,IF(I6='0'!E$60,'0'!$A$60,IF(I6='0'!E$61,'0'!$A$61,IF(I6='0'!E$62,'0'!$A$62,IF(I6='0'!E$63,'0'!$A$63,IF(I6='0'!E$64,'0'!$A$64,IF(I6='0'!E$65,'0'!$A$65,IF(I6='0'!E$66,'0'!$A$66,IF(I6='0'!E$67,'0'!$A$67,IF(I6='0'!E$68,'0'!$A$68,IF(I6='0'!E$69,'0'!$A$69,'SP6 Puławy'!Y6)))))))))))))))))))))))))))))))))))))))))))))))))))))))))))))))))</f>
        <v>0</v>
      </c>
      <c r="K6">
        <v>3.85</v>
      </c>
      <c r="L6" s="10">
        <f>IF(K6=0,,IF(K6='0'!F$5,'0'!$A$5,IF(K6&gt;='0'!F$6,'0'!$A$6,IF(K6&gt;='0'!F$7,'0'!$A$7,IF(K6&gt;='0'!F$8,'0'!$A$8,IF(K6&gt;='0'!F$9,'0'!$A$9,IF(K6&gt;='0'!F$10,'0'!$A$10,IF(K6&gt;='0'!F$11,'0'!$A$11,IF(K6&gt;='0'!F$12,'0'!$A$12,IF(K6&gt;='0'!F$13,'0'!$A$13,IF(K6&gt;='0'!F$14,'0'!$A$14,IF(K6&gt;='0'!F$15,'0'!$A$15,IF(K6&gt;='0'!F$16,'0'!$A$16,IF(K6&gt;='0'!F$17,'0'!$A$17,IF(K6&gt;='0'!F$18,'0'!$A$18,IF(K6&gt;='0'!F$19,'0'!$A$19,IF(K6&gt;='0'!F$20,'0'!$A$20,IF(K6&gt;='0'!F$21,'0'!$A$21,IF(K6&gt;='0'!F$22,'0'!$A$22,IF(K6&gt;='0'!F$23,'0'!$A$23,IF(K6&gt;='0'!F$24,'0'!$A$24,IF(K6&gt;='0'!F$25,'0'!$A$25,IF(K6&gt;='0'!F$26,'0'!$A$26,IF(K6&gt;='0'!F$27,'0'!$A$27,IF(K6&gt;='0'!F$28,'0'!$A$28,IF(K6&gt;='0'!F$29,'0'!$A$29,IF(K6&gt;='0'!F$30,'0'!$A$30,IF(K6&gt;='0'!F$31,'0'!$A$31,IF(K6&gt;='0'!F$32,'0'!$A$32,IF(K6&gt;='0'!F$33,'0'!$A$33,IF(K6&gt;='0'!F$34,'0'!$A$34,IF(K6&gt;='0'!F$35,'0'!$A$35,IF(K6&gt;='0'!F$36,'0'!$A$36,IF(K6&gt;='0'!F$37,'0'!$A$37,IF(K6&gt;='0'!F$38,'0'!$A$38,IF(K6&gt;='0'!F$39,'0'!$A$39,IF(K6&gt;='0'!F$40,'0'!$A$40,IF(K6&gt;='0'!F$41,'0'!$A$41,IF(K6&gt;='0'!F$42,'0'!$A$42,IF(K6&gt;='0'!F$43,'0'!$A$43,IF(K6&gt;='0'!F$44,'0'!$A$44,IF(K6&gt;='0'!F$45,'0'!$A$45,IF(K6&gt;='0'!F$46,'0'!F$46,IF(K6&gt;='0'!F$47,'0'!$A$47,IF(K6&gt;='0'!F$48,'0'!$A$48,IF(K6&gt;='0'!F$49,'0'!$A$49,IF(K6&gt;='0'!F$50,'0'!$A$50,IF(K6&gt;='0'!F$51,'0'!$A$51,IF(K6&gt;='0'!F$52,'0'!$A$52,IF(K6&gt;='0'!F$53,'0'!$A$53,IF(K6&gt;='0'!F$54,'0'!$A$54,IF(K6&gt;='0'!F$55,'0'!$A$55,IF(K6&gt;='0'!F$56,'0'!$A$56,IF(K6&gt;='0'!F$57,'0'!$A$57,IF(K6&gt;='0'!F$58,'0'!$A$58,IF(K6&gt;='0'!F$59,'0'!$A$59,IF(K6&gt;='0'!F$60,'0'!$A$60,IF(K6='0'!F$61,'0'!$A$61,IF(K6&gt;='0'!F$62,'0'!$A$62,IF(K6&gt;='0'!F$63,'0'!$A$63,IF(K6&gt;='0'!F$64,'0'!$A$64,IF(K6='0'!F$65,'0'!$A$65,IF(K6&gt;='0'!F$66,'0'!$A$66,IF(K6&gt;='0'!F$67,'0'!$A$67,IF(K6&gt;='0'!F$68,'0'!$A$68,'SP6 Puławy'!AC6)))))))))))))))))))))))))))))))))))))))))))))))))))))))))))))))))</f>
        <v>49</v>
      </c>
      <c r="M6">
        <v>34.5</v>
      </c>
      <c r="N6" s="10">
        <f>IF(M6=0,,IF(M6='0'!G$5,'0'!$A$5,IF(M6='0'!G$6,'0'!$A$6,IF(M6='0'!G$7,'0'!$A$7,IF(M6='0'!G$8,'0'!$A$8,IF(M6='0'!G$9,'0'!$A$9,IF(M6='0'!G$10,'0'!$A$10,IF(M6='0'!G$11,'0'!$A$11,IF(M6='0'!G$12,'0'!$A$12,IF(M6='0'!G$13,'0'!$A$13,IF(M6='0'!G$14,'0'!$A$14,IF(M6='0'!G$15,'0'!$A$15,IF(M6='0'!G$16,'0'!$A$16,IF(M6='0'!G$17,'0'!$A$17,IF(M6='0'!G$18,'0'!$A$18,IF(M6='0'!G$19,'0'!$A$19,IF(M6='0'!G$20,'0'!$A$20,IF(M6='0'!G$21,'0'!$A$21,IF(M6='0'!G$22,'0'!$A$22,IF(M6='0'!G$23,'0'!$A$23,IF(M6='0'!G$24,'0'!$A$24,IF(M6='0'!G$25,'0'!$A$25,IF(M6='0'!G$26,'0'!$A$26,IF(M6='0'!G$27,'0'!$A$27,IF(M6='0'!G$28,'0'!$A$28,IF(M6='0'!G$29,'0'!$A$29,IF(M6='0'!G$30,'0'!$A$30,IF(M6='0'!G$31,'0'!$A$31,IF(M6='0'!G$32,'0'!$A$32,IF(M6='0'!G$33,'0'!$A$33,IF(M6='0'!G$34,'0'!$A$34,IF(M6='0'!G$35,'0'!$A$35,IF(M6='0'!G$36,'0'!$A$36,IF(M6='0'!G$37,'0'!$A$37,IF(M6='0'!G$38,'0'!$A$38,IF(M6='0'!G$39,'0'!$A$39,IF(M6='0'!G$40,'0'!$A$40,IF(M6='0'!G$41,'0'!$A$41,IF(M6='0'!G$42,'0'!$A$42,IF(M6='0'!G$43,'0'!$A$43,IF(M6='0'!G$44,'0'!$A$44,IF(M6='0'!G$45,'0'!$A$45,IF(M6='0'!G$46,'0'!G$46,IF(M6='0'!G$47,'0'!$A$47,IF(M6='0'!G$48,'0'!$A$48,IF(M6='0'!G$49,'0'!$A$49,IF(M6='0'!G$50,'0'!$A$50,IF(M6='0'!G$51,'0'!$A$51,IF(M6='0'!G$52,'0'!$A$52,IF(M6='0'!G$53,'0'!$A$53,IF(M6='0'!G$54,'0'!$A$54,IF(M6='0'!G$55,'0'!$A$55,IF(M6='0'!G$56,'0'!$A$56,IF(M6='0'!G$57,'0'!$A$57,IF(M6='0'!G$58,'0'!$A$58,IF(M6='0'!G$59,'0'!$A$59,IF(M6='0'!G$60,'0'!$A$60,IF(M6='0'!G$61,'0'!$A$61,IF(M6='0'!G$62,'0'!$A$62,IF(M6='0'!G$63,'0'!$A$63,IF(M6='0'!G$64,'0'!$A$64,IF(M6='0'!G$65,'0'!$A$65,IF(M6='0'!G$66,'0'!$A$66,IF(M6='0'!G$67,'0'!$A$67,IF(M6='0'!G$68,'0'!$A$68,'SP6 Puławy'!AG6)))))))))))))))))))))))))))))))))))))))))))))))))))))))))))))))))</f>
        <v>58</v>
      </c>
      <c r="O6" s="21">
        <f t="shared" si="0"/>
        <v>202</v>
      </c>
      <c r="P6" s="18"/>
      <c r="Q6" s="20">
        <f>IF(E6&lt;='0'!B$69,'0'!$A$69,IF(E6&lt;='0'!B$70,'0'!$A$70,IF(E6&lt;='0'!B$71,'0'!$A$71,IF(E6&lt;='0'!B$72,'0'!$A$72,IF(E6&lt;='0'!B$73,'0'!$A$73,IF(E6&lt;='0'!B$74,'0'!$A$74,IF(E6&lt;='0'!B$75,'0'!$A$75,IF(E6&lt;='0'!B$76,'0'!$A$76,IF(E6&lt;='0'!B$77,'0'!$A$77,IF(E6&lt;='0'!B$78,'0'!$A$78,IF(E6&lt;='0'!B$79,'0'!$A$79,IF(E6&lt;='0'!B$80,'0'!$A$80,IF(E6&lt;='0'!B$81,'0'!$A$81,IF(E6&lt;='0'!B$82,'0'!$A$82,IF(E6&lt;='0'!B$83,'0'!$A$83,IF(E6&lt;='0'!B$84,'0'!$A$84,IF(E6&lt;='0'!B$85,'0'!$A$85,IF(E6&lt;='0'!B$86,'0'!$A$86,IF(E6&lt;='0'!B$87,'0'!$A$87,IF(E6&lt;='0'!B$88,'0'!$A$88,IF(E6&lt;='0'!B$89,'0'!$A$89,IF(E6&lt;='0'!B$90,'0'!$A$90,IF(E6&lt;='0'!B$91,'0'!$A$91,IF(E6&lt;='0'!B$92,'0'!$A$92,IF(E6&lt;='0'!B$93,'0'!$A$93,IF(E6&lt;='0'!B$94,'0'!$A$94,IF(E6&lt;='0'!B$95,'0'!$A$95,IF(E6&lt;='0'!B$96,'0'!$A$96,IF(E6&lt;='0'!B$97,'0'!$A$97,IF(E6&lt;='0'!B$98,'0'!$A$98,IF(E6&lt;='0'!B$99,'0'!$A$99,IF(E6&lt;='0'!B$100,'0'!$A$100,IF(E6&lt;='0'!B$101,'0'!$A$101,IF(E6&lt;='0'!B$102,'0'!$A$102,IF(E6&lt;='0'!B$103,'0'!$A$103,IF(E6&lt;='0'!B$104,'0'!$A$104,IF(E6&lt;='0'!B$105,'0'!$A$105,IF(E6&lt;='0'!B$106,'0'!$A$106,IF(E6&lt;='0'!B$107,'0'!$A$108,IF(E6&lt;='0'!B$109,'0'!$A$109,IF(E6&lt;='0'!B$110,'0'!$A$110,IF(E6&lt;='0'!B$111,'0'!$A$111,IF(E6&lt;='0'!B$112,'0'!$A$112,IF(E6&lt;='0'!B$113,'0'!$A$113,IF(E6&lt;='0'!B$114,'0'!$A$114,IF(E6&lt;='0'!B$115,'0'!$A$115,IF(E6&lt;='0'!B$116,'0'!$A$116,IF(E6&lt;='0'!B$117,'0'!$A$117,IF(E6&lt;='0'!B$118,'0'!$A$118,IF(E6&lt;='0'!B$119,'0'!$A$119,IF(E6&lt;='0'!B$120,'0'!$A$120,IF(E6&lt;='0'!B$121,'0'!$A$121,IF(E6&lt;='0'!B$122,'0'!$A$122,IF(E6&lt;='0'!B$123,'0'!$A$123,IF(E6&lt;='0'!B$124,'0'!$A$124,IF(E6&lt;='0'!B$125,'0'!$A$125,IF(E6&lt;='0'!B$126,'0'!$A$126,IF(E6&lt;='0'!B$127,'0'!$A$127,IF(E6&lt;='0'!B$128,'0'!$A$128,IF(E6&lt;='0'!B$129,'0'!$A$129,IF(E6&lt;='0'!B$130,'0'!$A$130,IF(E6&lt;='0'!B$131,'0'!$A$131,IF(E6&lt;='0'!B$132,'0'!$A$132,IF(E6&lt;='0'!B$133,'0'!$A$133,IF(E6&lt;='0'!B$134,'0'!$A$134,'SP6 Puławy'!R6)))))))))))))))))))))))))))))))))))))))))))))))))))))))))))))))))</f>
        <v>46</v>
      </c>
      <c r="R6" s="20">
        <f>IF(E6&lt;='0'!B$135,'0'!$A$135,IF(E6&lt;='0'!B$136,'0'!$A$136,IF(E6&lt;='0'!B$137,'0'!$A$137,IF(E6&lt;='0'!B$138,'0'!$A$138,IF(E6&lt;='0'!B$139,'0'!$A$139,IF(E6&lt;='0'!B$140,'0'!$A$140,IF(E6&lt;='0'!B$141,'0'!$A$141,IF(E6&lt;='0'!B$142,'0'!$A$142,IF(E6&lt;='0'!B$143,'0'!$A$143,IF(E6&lt;='0'!B$144,'0'!$A$144,IF(E6&lt;='0'!B$145,'0'!$A$145,IF(E6&lt;='0'!B$146,'0'!$A$146,IF(E6&lt;='0'!B$147,'0'!$A$147,IF(E6&lt;='0'!B$148,'0'!$A$148,IF(E6&lt;='0'!B$149,'0'!$A$149,IF(E6&lt;='0'!B$150,'0'!$A$150,IF(E6&lt;='0'!B$151,'0'!$A$151,IF(E6&lt;='0'!B$152,'0'!$A$152,IF(E6&lt;='0'!B$153,'0'!$A$153,IF(E6&lt;='0'!B$154,'0'!$A$154,IF(E6&lt;='0'!B$155,'0'!$A$155,IF(E6&lt;='0'!B$156,'0'!$A$156,IF(E6&lt;='0'!B$157,'0'!$A$157,IF(E6&lt;='0'!B$158,'0'!$A$158,IF(E6&lt;='0'!B$159,'0'!$A$159,IF(E6&lt;='0'!B$160,'0'!$A$160,IF(E6&lt;='0'!B$161,'0'!$A$161,IF(E6&lt;='0'!B$162,'0'!$A$162,IF(E6&lt;='0'!B$163,'0'!$A$163,IF(E6&lt;='0'!B$164,'0'!$A$164,IF(E6&lt;='0'!B$165,'0'!$A$165,IF(E6&lt;='0'!B$166,'0'!$A$166,IF(E6&lt;='0'!B$167,'0'!$A$167,IF(E6&lt;='0'!B$168,'0'!$A$168,IF(E6&lt;='0'!B$169,'0'!$A$169,IF(E6&lt;='0'!B$170,'0'!$A$170,IF(E6&lt;='0'!B$171,'0'!$A$171,IF(E6&lt;='0'!B$172,'0'!$A$172,IF(E6&lt;='0'!B$173,'0'!$A$173,IF(E6&lt;='0'!B$174,'0'!$A$174,IF(E6&lt;='0'!B$175,'0'!$A$175,IF(E6&lt;='0'!B$176,'0'!$A$176,IF(E6&lt;='0'!B$177,'0'!$A$177,IF(E6&lt;='0'!B$178,'0'!$A$178,IF(E6&lt;='0'!B$179,'0'!$A$179,IF(E6&lt;='0'!B$180,'0'!$A$180,IF(E6&lt;='0'!B$181,'0'!$A$181,IF(E6&lt;='0'!B$182,'0'!$A$182,IF(E6&lt;='0'!B$183,'0'!$A$183,IF(E6&lt;='0'!B$184,'0'!$A$184,IF(E6&lt;='0'!B$185,'0'!$A$185,IF(E6&lt;='0'!B$186,'0'!$A$186,IF(E6&lt;='0'!B$187,'0'!$A$187,IF(E6&lt;='0'!B$188,'0'!$A$188,IF(E6&lt;='0'!B$189,'0'!$A$189,IF(E6&lt;='0'!B$190,'0'!$A$190,IF(E6&lt;='0'!B$191,'0'!$A$191,IF(E6&lt;='0'!B$192,'0'!$A$192,IF(E6&lt;='0'!B$193,'0'!$A$193,IF(E6&lt;='0'!B$194,'0'!$A$194,IF(E6&lt;='0'!B$195,'0'!$A$195,IF(E6&lt;='0'!B$196,'0'!$A$196,IF(E6&lt;='0'!B$197,'0'!$A$197,S6)))))))))))))))))))))))))))))))))))))))))))))))))))))))))))))))</f>
        <v>46</v>
      </c>
      <c r="S6" s="20">
        <f>IF(E6&lt;='0'!B$197,'0'!$A$197,IF(E6&lt;='0'!B$198,'0'!$A$198,IF(E6&lt;='0'!B$199,'0'!$A$199,IF(E6&lt;='0'!B$200,'0'!$A$200,IF(E6&lt;='0'!B$201,'0'!$A$201,IF(E6&lt;='0'!B$202,'0'!$A$202,IF(E6&lt;='0'!B$203,'0'!$A$203,IF(E6&lt;='0'!B$204,'0'!$A$204,"0"))))))))</f>
        <v>8</v>
      </c>
      <c r="T6" s="20"/>
      <c r="U6" s="20">
        <f>IF(G6&lt;='0'!D$69,'0'!$A$69,IF(G6&lt;='0'!D$70,'0'!$A$70,IF(G6&lt;='0'!D$71,'0'!$A$71,IF(G6&lt;='0'!D$72,'0'!$A$72,IF(G6&lt;='0'!D$73,'0'!$A$73,IF(G6&lt;='0'!D$74,'0'!$A$74,IF(G6&lt;='0'!D$75,'0'!$A$75,IF(G6&lt;='0'!D$76,'0'!$A$76,IF(G6&lt;='0'!D$77,'0'!$A$77,IF(G6&lt;='0'!D$78,'0'!$A$78,IF(G6&lt;='0'!D$79,'0'!$A$79,IF(G6&lt;='0'!D$80,'0'!$A$80,IF(G6&lt;='0'!D$81,'0'!$A$81,IF(G6&lt;='0'!D$82,'0'!$A$82,IF(G6&lt;='0'!D$83,'0'!$A$83,IF(G6&lt;='0'!D$84,'0'!$A$84,IF(G6&lt;='0'!D$85,'0'!$A$85,IF(G6&lt;='0'!D$86,'0'!$A$86,IF(G6&lt;='0'!D$87,'0'!$A$87,IF(G6&lt;='0'!D$88,'0'!$A$88,IF(G6&lt;='0'!D$89,'0'!$A$89,IF(G6&lt;='0'!D$90,'0'!$A$90,IF(G6&lt;='0'!D$91,'0'!$A$91,IF(G6&lt;='0'!D$92,'0'!$A$92,IF(G6&lt;='0'!D$93,'0'!$A$93,IF(G6&lt;='0'!D$94,'0'!$A$94,IF(G6&lt;='0'!D$95,'0'!$A$95,IF(G6&lt;='0'!D$96,'0'!$A$96,IF(G6&lt;='0'!D$97,'0'!$A$97,IF(G6&lt;='0'!D$98,'0'!$A$98,IF(G6&lt;='0'!D$99,'0'!$A$99,IF(G6&lt;='0'!D$100,'0'!$A$100,IF(G6&lt;='0'!D$101,'0'!$A$101,IF(G6&lt;='0'!D$102,'0'!$A$102,IF(G6&lt;='0'!D$103,'0'!$A$103,IF(G6&lt;='0'!D$104,'0'!$A$104,IF(G6&lt;='0'!D$105,'0'!$A$105,IF(G6&lt;='0'!D$106,'0'!$A$106,IF(G6&lt;='0'!D$107,'0'!$A$108,IF(G6&lt;='0'!D$109,'0'!$A$109,IF(G6&lt;='0'!D$110,'0'!$A$110,IF(G6&lt;='0'!D$111,'0'!$A$111,IF(G6&lt;='0'!D$112,'0'!$A$112,IF(G6&lt;='0'!D$113,'0'!$A$113,IF(G6&lt;='0'!D$114,'0'!$A$114,IF(G6&lt;='0'!D$115,'0'!$A$115,IF(G6&lt;='0'!D$116,'0'!$A$116,IF(G6&lt;='0'!D$117,'0'!$A$117,IF(G6&lt;='0'!D$118,'0'!$A$118,IF(G6&lt;='0'!D$119,'0'!$A$119,IF(G6&lt;='0'!D$120,'0'!$A$120,IF(G6&lt;='0'!D$121,'0'!$A$121,IF(G6&lt;='0'!D$122,'0'!$A$122,IF(G6&lt;='0'!D$123,'0'!$A$123,IF(G6&lt;='0'!D$124,'0'!$A$124,IF(G6&lt;='0'!D$125,'0'!$A$125,IF(G6&lt;='0'!D$126,'0'!$A$126,IF(G6&lt;='0'!D$127,'0'!$A$127,IF(G6&lt;='0'!D$128,'0'!$A$128,IF(G6&lt;='0'!D$129,'0'!$A$129,IF(G6&lt;='0'!D$130,'0'!$A$130,IF(G6&lt;='0'!D$131,'0'!$A$131,IF(G6&lt;='0'!D$132,'0'!$A$132,IF(G6&lt;='0'!D$133,'0'!$A$133,IF(G6&lt;='0'!D$134,'0'!$A$134,'SP6 Puławy'!V6)))))))))))))))))))))))))))))))))))))))))))))))))))))))))))))))))</f>
        <v>49</v>
      </c>
      <c r="V6" s="20">
        <f>IF(G6&lt;='0'!D$135,'0'!$A$135,IF(G6&lt;='0'!D$136,'0'!$A$136,IF(G6&lt;='0'!D$137,'0'!$A$137,IF(G6&lt;='0'!D$138,'0'!$A$138,IF(G6&lt;='0'!D$139,'0'!$A$139,IF(G6&lt;='0'!D$140,'0'!$A$140,IF(G6&lt;='0'!D$141,'0'!$A$141,IF(G6&lt;='0'!D$142,'0'!$A$142,IF(G6&lt;='0'!D$143,'0'!$A$143,IF(G6&lt;='0'!D$144,'0'!$A$144,IF(G6&lt;='0'!D$145,'0'!$A$145,IF(G6&lt;='0'!D$146,'0'!$A$146,IF(G6&lt;='0'!D$147,'0'!$A$147,IF(G6&lt;='0'!D$148,'0'!$A$148,IF(G6&lt;='0'!D$149,'0'!$A$149,IF(G6&lt;='0'!D$150,'0'!$A$150,IF(G6&lt;='0'!D$151,'0'!$A$151,IF(G6&lt;='0'!D$152,'0'!$A$152,IF(G6&lt;='0'!D$153,'0'!$A$153,IF(G6&lt;='0'!D$154,'0'!$A$154,IF(G6&lt;='0'!D$155,'0'!$A$155,IF(G6&lt;='0'!D$156,'0'!$A$156,IF(G6&lt;='0'!D$157,'0'!$A$157,IF(G6&lt;='0'!D$158,'0'!$A$158,IF(G6&lt;='0'!D$159,'0'!$A$159,IF(G6&lt;='0'!D$160,'0'!$A$160,IF(G6&lt;='0'!D$161,'0'!$A$161,IF(G6&lt;='0'!D$162,'0'!$A$162,IF(G6&lt;='0'!D$163,'0'!$A$163,IF(G6&lt;='0'!D$164,'0'!$A$164,IF(G6&lt;='0'!D$165,'0'!$A$165,IF(G6&lt;='0'!D$166,'0'!$A$166,IF(G6&lt;='0'!D$167,'0'!$A$167,IF(G6&lt;='0'!D$168,'0'!$A$168,IF(G6&lt;='0'!D$169,'0'!$A$169,IF(G6&lt;='0'!D$170,'0'!$A$170,IF(G6&lt;='0'!D$171,'0'!$A$171,IF(G6&lt;='0'!D$172,'0'!$A$172,IF(G6&lt;='0'!D$173,'0'!$A$173,IF(G6&lt;='0'!D$174,'0'!$A$174,IF(G6&lt;='0'!D$175,'0'!$A$175,IF(G6&lt;='0'!D$176,'0'!$A$176,IF(G6&lt;='0'!D$177,'0'!$A$177,IF(G6&lt;='0'!D$178,'0'!$A$178,IF(G6&lt;='0'!D$179,'0'!$A$179,IF(G6&lt;='0'!D$180,'0'!$A$180,IF(G6&lt;='0'!D$181,'0'!$A$181,IF(G6&lt;='0'!D$182,'0'!$A$182,IF(G6&lt;='0'!D$183,'0'!$A$183,IF(G6&lt;='0'!D$184,'0'!$A$184,IF(G6&lt;='0'!D$185,'0'!$A$185,IF(G6&lt;='0'!D$186,'0'!$A$186,IF(G6&lt;='0'!D$187,'0'!$A$187,IF(G6&lt;='0'!D$188,'0'!$A$188,IF(G6&lt;='0'!D$189,'0'!$A$189,IF(G6&lt;='0'!D$190,'0'!$A$190,IF(G6&lt;='0'!D$191,'0'!$A$191,IF(G6&lt;='0'!D$192,'0'!$A$192,IF(G6&lt;='0'!D$193,'0'!$A$193,IF(G6&lt;='0'!D$194,'0'!$A$194,IF(G6&lt;='0'!D$195,'0'!$A$195,IF(G6&lt;='0'!D$196,'0'!$A$196,IF(G6&lt;='0'!D$197,'0'!$A$197,W6)))))))))))))))))))))))))))))))))))))))))))))))))))))))))))))))</f>
        <v>49</v>
      </c>
      <c r="W6" s="20">
        <f>IF(G6&lt;='0'!D$197,'0'!$A$197,IF(G6&lt;='0'!D$198,'0'!$A$198,IF(G6&lt;='0'!D$199,'0'!$A$199,IF(G6&lt;='0'!D$200,'0'!$A$200,IF(G6&lt;='0'!D$201,'0'!$A$201,IF(G6&lt;='0'!D$202,'0'!$A$202,IF(G6&lt;='0'!D$203,'0'!$A$203,IF(G6&lt;='0'!D$204,'0'!$A$204,"0"))))))))</f>
        <v>8</v>
      </c>
      <c r="X6" s="20"/>
      <c r="Y6" s="20">
        <f>IF(I6='0'!E$69,'0'!$A$69,IF(I6='0'!E$70,'0'!$A$70,IF(I6='0'!E$71,'0'!$A$71,IF(I6='0'!E$72,'0'!$A$72,IF(I6='0'!E$73,'0'!$A$73,IF(I6='0'!E$74,'0'!$A$74,IF(I6='0'!E$75,'0'!$A$75,IF(I6='0'!E$76,'0'!$A$76,IF(I6='0'!E$77,'0'!$A$77,IF(I6='0'!E$78,'0'!$A$78,IF(I6='0'!E$79,'0'!$A$79,IF(I6='0'!E$80,'0'!$A$80,IF(I6='0'!E$81,'0'!$A$81,IF(I6='0'!E$82,'0'!$A$82,IF(I6='0'!E$83,'0'!$A$83,IF(I6='0'!E$84,'0'!$A$84,IF(I6='0'!E$85,'0'!$A$85,IF(I6='0'!E$86,'0'!$A$86,IF(I6='0'!E$87,'0'!$A$87,IF(I6='0'!E$88,'0'!$A$88,IF(I6='0'!E$89,'0'!$A$89,IF(I6='0'!E$90,'0'!$A$90,IF(I6='0'!E$91,'0'!$A$91,IF(I6='0'!E$92,'0'!$A$92,IF(I6='0'!E$93,'0'!$A$93,IF(I6='0'!E$94,'0'!$A$94,IF(I6='0'!E$95,'0'!$A$95,IF(I6='0'!E$96,'0'!$A$96,IF(I6='0'!E$97,'0'!$A$97,IF(I6='0'!E$98,'0'!$A$98,IF(I6='0'!E$99,'0'!$A$99,IF(I6='0'!E$100,'0'!$A$100,IF(I6='0'!E$101,'0'!$A$101,IF(I6='0'!E$102,'0'!$A$102,IF(I6='0'!E$103,'0'!$A$103,IF(I6='0'!E$104,'0'!$A$104,IF(I6='0'!E$105,'0'!$A$105,IF(I6='0'!E$106,'0'!$A$106,IF(I6='0'!E$107,'0'!$A$108,IF(I6='0'!E$109,'0'!$A$109,IF(I6='0'!E$110,'0'!$A$110,IF(I6='0'!E$111,'0'!$A$111,IF(I6='0'!E$112,'0'!$A$112,IF(I6='0'!E$113,'0'!$A$113,IF(I6='0'!E$114,'0'!$A$114,IF(I6='0'!E$115,'0'!$A$115,IF(I6='0'!E$116,'0'!$A$116,IF(I6='0'!E$117,'0'!$A$117,IF(I6='0'!E$118,'0'!$A$118,IF(I6='0'!E$119,'0'!$A$119,IF(I6='0'!E$120,'0'!$A$120,IF(I6='0'!E$121,'0'!$A$121,IF(I6='0'!E$122,'0'!$A$122,IF(I6='0'!E$123,'0'!$A$123,IF(I6='0'!E$124,'0'!$A$124,IF(I6='0'!E$125,'0'!$A$125,IF(I6='0'!E$126,'0'!$A$126,IF(I6='0'!E$127,'0'!$A$127,IF(I6='0'!E$128,'0'!$A$128,IF(I6='0'!E$129,'0'!$A$129,IF(I6='0'!E$130,'0'!$A$130,IF(I6='0'!E$131,'0'!$A$131,IF(I6='0'!E$132,'0'!$A$132,IF(I6='0'!E$133,'0'!$A$133,IF(I6='0'!E$134,'0'!$A$134,'SP6 Puławy'!Z6)))))))))))))))))))))))))))))))))))))))))))))))))))))))))))))))))</f>
        <v>136</v>
      </c>
      <c r="Z6" s="20">
        <f>IF(I6='0'!E$135,'0'!$A$135,IF(I6='0'!E$136,'0'!$A$136,IF(I6='0'!E$137,'0'!$A$137,IF(I6='0'!E$138,'0'!$A$138,IF(I6='0'!E$139,'0'!$A$139,IF(I6='0'!E$140,'0'!$A$140,IF(I6='0'!E$141,'0'!$A$141,IF(I6='0'!E$142,'0'!$A$142,IF(I6='0'!E$143,'0'!$A$143,IF(I6='0'!E$144,'0'!$A$144,IF(I6='0'!E$145,'0'!$A$145,IF(I6='0'!E$146,'0'!$A$146,IF(I6='0'!E$147,'0'!$A$147,IF(I6='0'!E$148,'0'!$A$148,IF(I6='0'!E$149,'0'!$A$149,IF(I6='0'!E$150,'0'!$A$150,IF(I6='0'!E$151,'0'!$A$151,IF(I6='0'!E$152,'0'!$A$152,IF(I6='0'!E$153,'0'!$A$153,IF(I6='0'!E$154,'0'!$A$154,IF(I6='0'!E$155,'0'!$A$155,IF(I6='0'!E$156,'0'!$A$156,IF(I6='0'!E$157,'0'!$A$157,IF(I6='0'!E$158,'0'!$A$158,IF(I6='0'!E$159,'0'!$A$159,IF(I6='0'!E$160,'0'!$A$160,IF(I6='0'!E$161,'0'!$A$161,IF(I6='0'!E$162,'0'!$A$162,IF(I6='0'!E$163,'0'!$A$163,IF(I6='0'!E$164,'0'!$A$164,IF(I6='0'!E$165,'0'!$A$165,IF(I6='0'!E$166,'0'!$A$166,IF(I6='0'!E$167,'0'!$A$167,IF(I6='0'!E$168,'0'!$A$168,IF(I6='0'!E$169,'0'!$A$169,IF(I6='0'!E$170,'0'!$A$170,IF(I6='0'!E$171,'0'!$A$171,IF(I6='0'!E$172,'0'!$A$172,IF(I6='0'!E$173,'0'!$A$173,IF(I6='0'!E$174,'0'!$A$174,IF(I6='0'!E$175,'0'!$A$175,IF(I6='0'!E$176,'0'!$A$176,IF(I6='0'!E$177,'0'!$A$177,IF(I6='0'!E$178,'0'!$A$178,IF(I6='0'!E$179,'0'!$A$179,IF(I6='0'!E$180,'0'!$A$180,IF(I6='0'!E$181,'0'!$A$181,IF(I6='0'!E$182,'0'!$A$182,IF(I6='0'!E$183,'0'!$A$183,IF(I6='0'!E$184,'0'!$A$184,IF(I6='0'!E$185,'0'!$A$185,IF(I6='0'!E$186,'0'!$A$186,IF(I6='0'!E$187,'0'!$A$187,IF(I6='0'!E$188,'0'!$A$188,IF(I6='0'!E$189,'0'!$A$189,IF(I6='0'!E$190,'0'!$A$190,IF(I6='0'!E$191,'0'!$A$191,IF(I6='0'!E$192,'0'!$A$192,IF(I6='0'!E$193,'0'!$A$193,IF(I6='0'!E$194,'0'!$A$194,IF(I6='0'!E$195,'0'!$A$195,IF(I6='0'!E$196,'0'!$A$196,IF(I6='0'!E$197,'0'!$A$197,AA6)))))))))))))))))))))))))))))))))))))))))))))))))))))))))))))))</f>
        <v>70</v>
      </c>
      <c r="AA6" s="20" t="str">
        <f>IF(I6&gt;='0'!E$197,'0'!$A$197,IF(I6&gt;='0'!E$198,'0'!$A$198,IF(I6&gt;='0'!E$199,'0'!$A$199,IF(I6&gt;='0'!E$200,'0'!$A$200,IF(I6&gt;='0'!E$201,'0'!$A$201,IF(I6&gt;='0'!E$202,'0'!$A$202,IF(I6&gt;='0'!E$203,'0'!$A$203,IF(I6&gt;='0'!E$204,'0'!$A$204,"0"))))))))</f>
        <v>0</v>
      </c>
      <c r="AB6" s="20"/>
      <c r="AC6" s="20">
        <f>IF(K6='0'!F$69,'0'!$A$69,IF(K6&gt;='0'!F$70,'0'!$A$70,IF(K6&gt;='0'!F$71,'0'!$A$71,IF(K6&gt;='0'!F$72,'0'!$A$72,IF(K6='0'!F$73,'0'!$A$73,IF(K6&gt;='0'!F$74,'0'!$A$74,IF(K6&gt;='0'!F$75,'0'!$A$75,IF(K6&gt;='0'!F$76,'0'!$A$76,IF(K6='0'!F$77,'0'!$A$77,IF(K6&gt;='0'!F$78,'0'!$A$78,IF(K6&gt;='0'!F$79,'0'!$A$79,IF(K6&gt;='0'!F$80,'0'!$A$80,IF(K6='0'!F$81,'0'!$A$81,IF(K6&gt;='0'!F$82,'0'!$A$82,IF(K6&gt;='0'!F$83,'0'!$A$83,IF(K6&gt;='0'!F$84,'0'!$A$84,IF(K6='0'!F$85,'0'!$A$85,IF(K6&gt;='0'!F$86,'0'!$A$86,IF(K6&gt;='0'!F$87,'0'!$A$87,IF(K6&gt;='0'!F$88,'0'!$A$88,IF(K6='0'!F$89,'0'!$A$89,IF(K6&gt;='0'!F$90,'0'!$A$90,IF(K6&gt;='0'!F$91,'0'!$A$91,IF(K6&gt;='0'!F$92,'0'!$A$92,IF(K6='0'!F$93,'0'!$A$93,IF(K6&gt;='0'!F$94,'0'!$A$94,IF(K6&gt;='0'!F$95,'0'!$A$95,IF(K6&gt;='0'!F$96,'0'!$A$96,IF(K6='0'!F$97,'0'!$A$97,IF(K6&gt;='0'!F$98,'0'!$A$98,IF(K6&gt;='0'!F$99,'0'!$A$99,IF(K6&gt;='0'!F$100,'0'!$A$100,IF(K6&gt;='0'!F$101,'0'!$A$101,IF(K6&gt;='0'!F$102,'0'!$A$102,IF(K6&gt;='0'!F$103,'0'!$A$103,IF(K6&gt;='0'!F$104,'0'!$A$104,IF(K6&gt;='0'!F$105,'0'!$A$105,IF(K6&gt;='0'!F$106,'0'!$A$106,IF(K6&gt;='0'!F$107,'0'!$A$108,IF(K6&gt;='0'!F$109,'0'!$A$109,IF(K6&gt;='0'!F$110,'0'!$A$110,IF(K6&gt;='0'!F$111,'0'!$A$111,IF(K6&gt;='0'!F$112,'0'!$A$112,IF(K6&gt;='0'!F$113,'0'!$A$113,IF(K6&gt;='0'!F$114,'0'!$A$114,IF(K6&gt;='0'!F$115,'0'!$A$115,IF(K6&gt;='0'!F$116,'0'!$A$116,IF(K6&gt;='0'!F$117,'0'!$A$117,IF(K6&gt;='0'!F$118,'0'!$A$118,IF(K6&gt;='0'!F$119,'0'!$A$119,IF(K6&gt;='0'!F$120,'0'!$A$120,IF(K6&gt;='0'!F$121,'0'!$A$121,IF(K6&gt;='0'!F$122,'0'!$A$122,IF(K6&gt;='0'!F$123,'0'!$A$123,IF(K6&gt;='0'!F$124,'0'!$A$124,IF(K6&gt;='0'!F$125,'0'!$A$125,IF(K6&gt;='0'!F$126,'0'!$A$126,IF(K6&gt;='0'!F$127,'0'!$A$127,IF(K6&gt;='0'!F$128,'0'!$A$128,IF(K6&gt;='0'!F$129,'0'!$A$129,IF(K6&gt;='0'!F$130,'0'!$A$130,IF(K6&gt;='0'!F$131,'0'!$A$131,IF(K6&gt;='0'!F$132,'0'!$A$132,IF(K6&gt;='0'!F$133,'0'!$A$133,IF(K6&gt;='0'!F$134,'0'!$A$134,'SP6 Puławy'!AD6)))))))))))))))))))))))))))))))))))))))))))))))))))))))))))))))))</f>
        <v>49</v>
      </c>
      <c r="AD6" s="20">
        <f>IF(K6&gt;='0'!F$135,'0'!$A$135,IF(K6&gt;='0'!F$136,'0'!$A$136,IF(K6&gt;='0'!F$137,'0'!$A$137,IF(K6&gt;='0'!F$138,'0'!$A$138,IF(K6&gt;='0'!F$139,'0'!$A$139,IF(K6&gt;='0'!F$140,'0'!$A$140,IF(K6&gt;='0'!F$141,'0'!$A$141,IF(K6&gt;='0'!F$142,'0'!$A$142,IF(K6&gt;='0'!F$143,'0'!$A$143,IF(K6&gt;='0'!F$144,'0'!$A$144,IF(K6&gt;='0'!F$145,'0'!$A$145,IF(K6&gt;='0'!F$146,'0'!$A$146,IF(K6&gt;='0'!F$147,'0'!$A$147,IF(K6&gt;='0'!F$148,'0'!$A$148,IF(K6&gt;='0'!F$149,'0'!$A$149,IF(K6&gt;='0'!F$150,'0'!$A$150,IF(K6&gt;='0'!F$151,'0'!$A$151,IF(K6&gt;='0'!F$152,'0'!$A$152,IF(K6&gt;='0'!F$153,'0'!$A$153,IF(K6&gt;='0'!F$154,'0'!$A$154,IF(K6&gt;='0'!F$155,'0'!$A$155,IF(K6&gt;='0'!F$156,'0'!$A$156,IF(K6&gt;='0'!F$157,'0'!$A$157,IF(K6&gt;='0'!F$158,'0'!$A$158,IF(K6&gt;='0'!F$159,'0'!$A$159,IF(K6&gt;='0'!F$160,'0'!$A$160,IF(K6&gt;='0'!F$161,'0'!$A$161,IF(K6&gt;='0'!F$162,'0'!$A$162,IF(K6&gt;='0'!F$163,'0'!$A$163,IF(K6&gt;='0'!F$164,'0'!$A$164,IF(K6&gt;='0'!F$165,'0'!$A$165,IF(K6&gt;='0'!F$166,'0'!$A$166,IF(K6&gt;='0'!F$167,'0'!$A$167,IF(K6&gt;='0'!F$168,'0'!$A$168,IF(K6&gt;='0'!F$169,'0'!$A$169,IF(K6&gt;='0'!F$170,'0'!$A$170,IF(K6&gt;='0'!F$171,'0'!$A$171,IF(K6&gt;='0'!F$172,'0'!$A$172,IF(K6&gt;='0'!F$173,'0'!$A$173,IF(K6&gt;='0'!F$174,'0'!$A$174,IF(K6&gt;='0'!F$175,'0'!$A$175,IF(K6&gt;='0'!F$176,'0'!$A$176,IF(K6&gt;='0'!F$177,'0'!$A$177,IF(K6&gt;='0'!F$178,'0'!$A$178,IF(K6&gt;='0'!F$179,'0'!$A$179,IF(K6&gt;='0'!F$180,'0'!$A$180,IF(K6&gt;='0'!F$181,'0'!$A$181,IF(K6&gt;='0'!F$182,'0'!$A$182,IF(K6&gt;='0'!F$183,'0'!$A$183,IF(K6&gt;='0'!F$184,'0'!$A$184,IF(K6&gt;='0'!F$185,'0'!$A$185,IF(K6&gt;='0'!F$186,'0'!$A$186,IF(K6&gt;='0'!F$187,'0'!$A$187,IF(K6&gt;='0'!F$188,'0'!$A$188,IF(K6&gt;='0'!F$189,'0'!$A$189,IF(K6&gt;='0'!F$190,'0'!$A$190,IF(K6&gt;='0'!F$191,'0'!$A$191,IF(K6&gt;='0'!F$192,'0'!$A$192,IF(K6&gt;='0'!F$193,'0'!$A$193,IF(K6&gt;='0'!F$194,'0'!$A$194,IF(K6&gt;='0'!F$195,'0'!$A$195,IF(K6&gt;='0'!F$196,'0'!$A$196,IF(K6&gt;='0'!F$197,'0'!$A$197,AE6)))))))))))))))))))))))))))))))))))))))))))))))))))))))))))))))</f>
        <v>49</v>
      </c>
      <c r="AE6" s="20">
        <f>IF(K6&gt;='0'!F$197,'0'!$A$197,IF(K6&gt;='0'!F$198,'0'!$A$198,IF(K6&gt;='0'!F$199,'0'!$A$199,IF(K6&gt;='0'!F$200,'0'!$A$200,IF(K6&gt;='0'!F$201,'0'!$A$201,IF(K6&gt;='0'!F$202,'0'!$A$202,IF(K6&gt;='0'!F$203,'0'!$A$203,IF(K6&gt;='0'!F$204,'0'!$A$204,"0"))))))))</f>
        <v>8</v>
      </c>
      <c r="AF6" s="18"/>
      <c r="AG6" s="20">
        <f>IF(M6='0'!G$69,'0'!$A$69,IF(M6='0'!G$70,'0'!$A$70,IF(M6='0'!G$71,'0'!$A$71,IF(M6='0'!G$72,'0'!$A$72,IF(M6='0'!G$73,'0'!$A$73,IF(M6='0'!G$74,'0'!$A$74,IF(M6='0'!G$75,'0'!$A$75,IF(M6='0'!G$76,'0'!$A$76,IF(M6='0'!G$77,'0'!$A$77,IF(M6='0'!G$78,'0'!$A$78,IF(M6='0'!G$79,'0'!$A$79,IF(M6='0'!G$80,'0'!$A$80,IF(M6='0'!G$81,'0'!$A$81,IF(M6='0'!G$82,'0'!$A$82,IF(M6='0'!G$83,'0'!$A$83,IF(M6='0'!G$84,'0'!$A$84,IF(M6='0'!G$85,'0'!$A$85,IF(M6='0'!G$86,'0'!$A$86,IF(M6='0'!G$87,'0'!$A$87,IF(M6='0'!G$88,'0'!$A$88,IF(M6='0'!G$89,'0'!$A$89,IF(M6='0'!G$90,'0'!$A$90,IF(M6='0'!G$91,'0'!$A$91,IF(M6='0'!G$92,'0'!$A$92,IF(M6='0'!G$93,'0'!$A$93,IF(M6='0'!G$94,'0'!$A$94,IF(M6='0'!G$95,'0'!$A$95,IF(M6='0'!G$96,'0'!$A$96,IF(M6='0'!G$97,'0'!$A$97,IF(M6='0'!G$98,'0'!$A$98,IF(M6='0'!G$99,'0'!$A$99,IF(M6='0'!G$100,'0'!$A$100,IF(M6='0'!G$101,'0'!$A$101,IF(M6='0'!G$102,'0'!$A$102,IF(M6='0'!G$103,'0'!$A$103,IF(M6='0'!G$104,'0'!$A$104,IF(M6='0'!G$105,'0'!$A$105,IF(M6='0'!G$106,'0'!$A$106,IF(M6='0'!G$107,'0'!$A$108,IF(M6='0'!G$109,'0'!$A$109,IF(M6='0'!G$110,'0'!$A$110,IF(M6='0'!G$111,'0'!$A$111,IF(M6='0'!G$112,'0'!$A$112,IF(M6='0'!G$113,'0'!$A$113,IF(M6='0'!G$114,'0'!$A$114,IF(M6='0'!G$115,'0'!$A$115,IF(M6='0'!G$116,'0'!$A$116,IF(M6='0'!G$117,'0'!$A$117,IF(M6='0'!G$118,'0'!$A$118,IF(M6='0'!G$119,'0'!$A$119,IF(M6='0'!G$120,'0'!$A$120,IF(M6='0'!G$121,'0'!$A$121,IF(M6='0'!G$122,'0'!$A$122,IF(M6='0'!G$123,'0'!$A$123,IF(M6='0'!G$124,'0'!$A$124,IF(M6='0'!G$125,'0'!$A$125,IF(M6='0'!G$126,'0'!$A$126,IF(M6='0'!G$127,'0'!$A$127,IF(M6='0'!G$128,'0'!$A$128,IF(M6='0'!G$129,'0'!$A$129,IF(M6='0'!G$130,'0'!$A$130,IF(M6='0'!G$131,'0'!$A$131,IF(M6='0'!G$132,'0'!$A$132,IF(M6='0'!G$133,'0'!$A$133,IF(M6='0'!G$134,'0'!$A$134,'SP6 Puławy'!AH6)))))))))))))))))))))))))))))))))))))))))))))))))))))))))))))))))</f>
        <v>58</v>
      </c>
      <c r="AH6" s="20">
        <f>IF(M6='0'!G$135,'0'!$A$135,IF(M6='0'!G$136,'0'!$A$136,IF(M6='0'!G$137,'0'!$A$137,IF(M6='0'!G$138,'0'!$A$138,IF(M6='0'!G$139,'0'!$A$139,IF(M6='0'!G$140,'0'!$A$140,IF(M6='0'!G$141,'0'!$A$141,IF(M6='0'!G$142,'0'!$A$142,IF(M6='0'!G$143,'0'!$A$143,IF(M6='0'!G$144,'0'!$A$144,IF(M6='0'!G$145,'0'!$A$145,IF(M6='0'!G$146,'0'!$A$146,IF(M6='0'!G$147,'0'!$A$147,IF(M6='0'!G$148,'0'!$A$148,IF(M6='0'!G$149,'0'!$A$149,IF(M6='0'!G$150,'0'!$A$150,IF(M6='0'!G$151,'0'!$A$151,IF(M6='0'!G$152,'0'!$A$152,IF(M6='0'!G$153,'0'!$A$153,IF(M6='0'!G$154,'0'!$A$154,IF(M6='0'!G$155,'0'!$A$155,IF(M6='0'!G$156,'0'!$A$156,IF(M6='0'!G$157,'0'!$A$157,IF(M6='0'!G$158,'0'!$A$158,IF(M6='0'!G$159,'0'!$A$159,IF(M6='0'!G$160,'0'!$A$160,IF(M6='0'!G$161,'0'!$A$161,IF(M6='0'!G$162,'0'!$A$162,IF(M6='0'!G$163,'0'!$A$163,IF(M6='0'!G$164,'0'!$A$164,IF(M6='0'!G$165,'0'!$A$165,IF(M6='0'!G$166,'0'!$A$166,IF(M6='0'!G$167,'0'!$A$167,IF(M6='0'!G$168,'0'!$A$168,IF(M6='0'!G$169,'0'!$A$169,IF(M6='0'!G$170,'0'!$A$170,IF(M6='0'!G$171,'0'!$A$171,IF(M6='0'!G$172,'0'!$A$172,IF(M6='0'!G$173,'0'!$A$173,IF(M6='0'!G$174,'0'!$A$174,IF(M6='0'!G$175,'0'!$A$175,IF(M6='0'!G$176,'0'!$A$176,IF(M6='0'!G$177,'0'!$A$177,IF(M6='0'!G$178,'0'!$A$178,IF(M6='0'!G$179,'0'!$A$179,IF(M6='0'!G$180,'0'!$A$180,IF(M6='0'!G$181,'0'!$A$181,IF(M6='0'!G$182,'0'!$A$182,IF(M6='0'!G$183,'0'!$A$183,IF(M6='0'!G$184,'0'!$A$184,IF(M6='0'!G$185,'0'!$A$185,IF(M6='0'!G$186,'0'!$A$186,IF(M6='0'!G$187,'0'!$A$187,IF(M6='0'!G$188,'0'!$A$188,IF(M6='0'!G$189,'0'!$A$189,IF(M6='0'!G$190,'0'!$A$190,IF(M6='0'!G$191,'0'!$A$191,IF(M6='0'!G$192,'0'!$A$192,IF(M6='0'!G$193,'0'!$A$193,IF(M6='0'!G$194,'0'!$A$194,IF(M6='0'!G$195,'0'!$A$195,IF(M6='0'!G$196,'0'!$A$196,IF(M6='0'!G$197,'0'!$A$197,AI6)))))))))))))))))))))))))))))))))))))))))))))))))))))))))))))))</f>
        <v>58</v>
      </c>
      <c r="AI6" s="20" t="str">
        <f>IF(M6='0'!G$197,'0'!$A$197,IF(M6='0'!G$198,'0'!$A$198,IF(M6='0'!G$199,'0'!$A$199,IF(M6='0'!G$200,'0'!$A$200,IF(M6='0'!G$201,'0'!$A$201,IF(M6='0'!G$202,'0'!$A$202,IF(M6='0'!G$203,'0'!$A$203,IF(M6&lt;='0'!G$204,'0'!$A$204,"0"))))))))</f>
        <v>0</v>
      </c>
    </row>
    <row r="7" spans="1:35" ht="15">
      <c r="A7">
        <v>4</v>
      </c>
      <c r="B7" t="s">
        <v>261</v>
      </c>
      <c r="C7" t="s">
        <v>262</v>
      </c>
      <c r="D7">
        <v>2005</v>
      </c>
      <c r="E7">
        <v>9.74</v>
      </c>
      <c r="F7" s="10">
        <f>IF(E7=0,,IF(E7='0'!B$5,'0'!$A$5,IF(E7&lt;='0'!B$6,'0'!$A$6,IF(E7&lt;='0'!B$7,'0'!$A$7,IF(E7&lt;='0'!B$8,'0'!$A$8,IF(E7&lt;='0'!B$9,'0'!$A$9,IF(E7&lt;='0'!B$10,'0'!$A$10,IF(E7&lt;='0'!B$11,'0'!$A$11,IF(E7&lt;='0'!B$12,'0'!$A$12,IF(E7&lt;='0'!B$13,'0'!$A$13,IF(E7&lt;='0'!B$14,'0'!$A$14,IF(E7&lt;='0'!B$15,'0'!$A$15,IF(E7&lt;='0'!B$16,'0'!$A$16,IF(E7&lt;='0'!B$17,'0'!$A$17,IF(E7&lt;='0'!B$18,'0'!$A$18,IF(E7&lt;='0'!B$19,'0'!$A$19,IF(E7&lt;='0'!B$20,'0'!$A$20,IF(E7&lt;='0'!B$21,'0'!$A$21,IF(E7&lt;='0'!B$22,'0'!$A$22,IF(E7&lt;='0'!B$23,'0'!$A$23,IF(E7&lt;='0'!B$24,'0'!$A$24,IF(E7&lt;='0'!B$25,'0'!$A$25,IF(E7&lt;='0'!B$26,'0'!$A$26,IF(E7&lt;='0'!B$27,'0'!$A$27,IF(E7&lt;='0'!B$28,'0'!$A$28,IF(E7&lt;='0'!B$29,'0'!$A$29,IF(E7&lt;='0'!B$30,'0'!$A$30,IF(E7&lt;='0'!B$31,'0'!$A$31,IF(E7&lt;='0'!B$32,'0'!$A$32,IF(E7&lt;='0'!B$33,'0'!$A$33,IF(E7&lt;='0'!B$34,'0'!$A$34,IF(E7&lt;='0'!B$35,'0'!$A$35,IF(E7&lt;='0'!B$36,'0'!$A$36,IF(E7&lt;='0'!B$37,'0'!$A$37,IF(E7&lt;='0'!B$38,'0'!$A$38,IF(E7&lt;='0'!B$39,'0'!$A$39,IF(E7&lt;='0'!B$40,'0'!$A$40,IF(E7&lt;='0'!B$41,'0'!$A$41,IF(E7&lt;='0'!B$42,'0'!$A$42,IF(E7&lt;='0'!B$43,'0'!$A$43,IF(E7&lt;='0'!B$44,'0'!$A$44,IF(E7&lt;='0'!B$45,'0'!$A$45,IF(E7&lt;='0'!B$46,'0'!B$46,IF(E7&lt;='0'!B$47,'0'!$A$47,IF(E7&lt;='0'!B$48,'0'!$A$48,IF(E7&lt;='0'!B$49,'0'!$A$49,IF(E7&lt;='0'!B$50,'0'!$A$50,IF(E7&lt;='0'!B$51,'0'!$A$51,IF(E7&lt;='0'!B$52,'0'!$A$52,IF(E7&lt;='0'!B$53,'0'!$A$53,IF(E7&lt;='0'!B$54,'0'!$A$54,IF(E7&lt;='0'!B$55,'0'!$A$55,IF(E7&lt;='0'!B$56,'0'!$A$56,IF(E7&lt;='0'!B$57,'0'!$A$57,IF(E7&lt;='0'!B$58,'0'!$A$58,IF(E7&lt;='0'!B$59,'0'!$A$59,IF(E7&lt;='0'!B$60,'0'!$A$60,IF(E7&lt;='0'!B$61,'0'!$A$61,IF(E7&lt;='0'!B$62,'0'!$A$62,IF(E7&lt;='0'!B$63,'0'!$A$63,IF(E7&lt;='0'!B$64,'0'!$A$64,IF(E7&lt;='0'!B$65,'0'!$A$65,IF(E7&lt;='0'!B$66,'0'!$A$66,IF(E7&lt;='0'!B$67,'0'!$A$67,IF(E7&lt;='0'!B$68,'0'!$A$68,'SP6 Puławy'!Q7)))))))))))))))))))))))))))))))))))))))))))))))))))))))))))))))))</f>
        <v>55</v>
      </c>
      <c r="G7" s="6">
        <v>1.5362268518518518E-3</v>
      </c>
      <c r="H7" s="10">
        <f>IF(G7=0,,IF(G7='0'!D$5,'0'!$A$5,IF(G7&lt;='0'!D$6,'0'!$A$6,IF(G7&lt;='0'!D$7,'0'!$A$7,IF(G7&lt;='0'!D$8,'0'!$A$8,IF(G7&lt;='0'!D$9,'0'!$A$9,IF(G7&lt;='0'!D$10,'0'!$A$10,IF(G7&lt;='0'!D$11,'0'!$A$11,IF(G7&lt;='0'!D$12,'0'!$A$12,IF(G7&lt;='0'!D$13,'0'!$A$13,IF(G7&lt;='0'!D$14,'0'!$A$14,IF(G7&lt;='0'!D$15,'0'!$A$15,IF(G7&lt;='0'!D$16,'0'!$A$16,IF(G7&lt;='0'!D$17,'0'!$A$17,IF(G7&lt;='0'!D$18,'0'!$A$18,IF(G7&lt;='0'!D$19,'0'!$A$19,IF(G7&lt;='0'!D$20,'0'!$A$20,IF(G7&lt;='0'!D$21,'0'!$A$21,IF(G7&lt;='0'!D$22,'0'!$A$22,IF(G7&lt;='0'!D$23,'0'!$A$23,IF(G7&lt;='0'!D$24,'0'!$A$24,IF(G7&lt;='0'!D$25,'0'!$A$25,IF(G7&lt;='0'!D$26,'0'!$A$26,IF(G7&lt;='0'!D$27,'0'!$A$27,IF(G7&lt;='0'!D$28,'0'!$A$28,IF(G7&lt;='0'!D$29,'0'!$A$29,IF(G7&lt;='0'!D$30,'0'!$A$30,IF(G7&lt;='0'!D$31,'0'!$A$31,IF(G7&lt;='0'!D$32,'0'!$A$32,IF(G7&lt;='0'!D$33,'0'!$A$33,IF(G7&lt;='0'!D$34,'0'!$A$34,IF(G7&lt;='0'!D$35,'0'!$A$35,IF(G7&lt;='0'!D$36,'0'!$A$36,IF(G7&lt;='0'!D$37,'0'!$A$37,IF(G7&lt;='0'!D$38,'0'!$A$38,IF(G7&lt;='0'!D$39,'0'!$A$39,IF(G7&lt;='0'!D$40,'0'!$A$40,IF(G7&lt;='0'!D$41,'0'!$A$41,IF(G7&lt;='0'!D$42,'0'!$A$42,IF(G7&lt;='0'!D$43,'0'!$A$43,IF(G7&lt;='0'!D$44,'0'!$A$44,IF(G7&lt;='0'!D$45,'0'!$A$45,IF(G7&lt;='0'!D$46,'0'!D$46,IF(G7&lt;='0'!D$47,'0'!$A$47,IF(G7&lt;='0'!D$48,'0'!$A$48,IF(G7&lt;='0'!D$49,'0'!$A$49,IF(G7&lt;='0'!D$50,'0'!$A$50,IF(G7&lt;='0'!D$51,'0'!$A$51,IF(G7&lt;='0'!D$52,'0'!$A$52,IF(G7&lt;='0'!D$53,'0'!$A$53,IF(G7&lt;='0'!D$54,'0'!$A$54,IF(G7&lt;='0'!D$55,'0'!$A$55,IF(G7&lt;='0'!D$56,'0'!$A$56,IF(G7&lt;='0'!D$57,'0'!$A$57,IF(G7&lt;='0'!D$58,'0'!$A$58,IF(G7&lt;='0'!D$59,'0'!$A$59,IF(G7&lt;='0'!D$60,'0'!$A$60,IF(G7&lt;='0'!D$61,'0'!$A$61,IF(G7&lt;='0'!D$62,'0'!$A$62,IF(G7&lt;='0'!D$63,'0'!$A$63,IF(G7&lt;='0'!D$64,'0'!$A$64,IF(G7&lt;='0'!D$65,'0'!$A$65,IF(G7&lt;='0'!D$66,'0'!$A$66,IF(G7&lt;='0'!D$67,'0'!$A$67,IF(G7&lt;='0'!D$68,'0'!$A$68,'SP6 Puławy'!U7)))))))))))))))))))))))))))))))))))))))))))))))))))))))))))))))))</f>
        <v>51</v>
      </c>
      <c r="J7" s="10">
        <f>IF(I7=0,,IF(I7='0'!E$5,'0'!$A$5,IF(I7='0'!E$6,'0'!$A$6,IF(I7='0'!E$7,'0'!$A$7,IF(I7='0'!E$9,'0'!$A$9,IF(I7='0'!E$10,'0'!$A$10,IF(I7='0'!E$11,'0'!$A$11,IF(I7='0'!E$12,'0'!$A$12,IF(I7='0'!E$13,'0'!$A$13,IF(I7='0'!E$14,'0'!$A$14,IF(I7='0'!E$15,'0'!$A$15,IF(I7='0'!E$16,'0'!$A$16,IF(I7='0'!E$17,'0'!$A$17,IF(I7='0'!E$18,'0'!$A$18,IF(I7='0'!E$19,'0'!$A$19,IF(I7='0'!E$20,'0'!$A$20,IF(I7='0'!E$21,'0'!$A$21,IF(I7='0'!E$22,'0'!$A$22,IF(I7='0'!E$23,'0'!$A$23,IF(I7='0'!E$24,'0'!$A$24,IF(I7='0'!E$25,'0'!$A$25,IF(I7='0'!E$26,'0'!$A$26,IF(I7='0'!E$27,'0'!$A$27,IF(I7='0'!E$28,'0'!$A$28,IF(I7='0'!E$29,'0'!$A$29,IF(I7='0'!E$30,'0'!$A$30,IF(I7='0'!E$31,'0'!$A$31,IF(I7='0'!E$32,'0'!$A$32,IF(I7='0'!E$33,'0'!$A$33,IF(I7='0'!E$34,'0'!$A$34,IF(I7='0'!E$35,'0'!$A$35,IF(I7='0'!E$36,'0'!$A$36,IF(I7='0'!E$37,'0'!$A$37,IF(I7='0'!E$38,'0'!$A$38,IF(I7='0'!E$39,'0'!$A$39,IF(I7='0'!E$40,'0'!$A$40,IF(I7='0'!E$41,'0'!$A$41,IF(I7='0'!E$42,'0'!$A$42,IF(I7='0'!E$43,'0'!$A$43,IF(I7='0'!E$44,'0'!$A$44,IF(I7='0'!E$45,'0'!$A$45,IF(I7='0'!E$46,'0'!E$46,IF(I7='0'!E$47,'0'!$A$47,IF(I7='0'!E$48,'0'!$A$48,IF(I7='0'!E$49,'0'!$A$49,IF(I7='0'!E$50,'0'!$A$50,IF(I7='0'!E$51,'0'!$A$51,IF(I7='0'!E$52,'0'!$A$52,IF(I7='0'!E$53,'0'!$A$53,IF(I7='0'!E$54,'0'!$A$54,IF(I7='0'!E$55,'0'!$A$55,IF(I7='0'!E$56,'0'!$A$56,IF(I7='0'!E$57,'0'!$A$57,IF(I7='0'!E$58,'0'!$A$58,IF(I7='0'!E$59,'0'!$A$59,IF(I7='0'!E$60,'0'!$A$60,IF(I7='0'!E$61,'0'!$A$61,IF(I7='0'!E$62,'0'!$A$62,IF(I7='0'!E$63,'0'!$A$63,IF(I7='0'!E$64,'0'!$A$64,IF(I7='0'!E$65,'0'!$A$65,IF(I7='0'!E$66,'0'!$A$66,IF(I7='0'!E$67,'0'!$A$67,IF(I7='0'!E$68,'0'!$A$68,IF(I7='0'!E$69,'0'!$A$69,'SP6 Puławy'!Y7)))))))))))))))))))))))))))))))))))))))))))))))))))))))))))))))))</f>
        <v>0</v>
      </c>
      <c r="K7">
        <v>3.87</v>
      </c>
      <c r="L7" s="10">
        <f>IF(K7=0,,IF(K7='0'!F$5,'0'!$A$5,IF(K7&gt;='0'!F$6,'0'!$A$6,IF(K7&gt;='0'!F$7,'0'!$A$7,IF(K7&gt;='0'!F$8,'0'!$A$8,IF(K7&gt;='0'!F$9,'0'!$A$9,IF(K7&gt;='0'!F$10,'0'!$A$10,IF(K7&gt;='0'!F$11,'0'!$A$11,IF(K7&gt;='0'!F$12,'0'!$A$12,IF(K7&gt;='0'!F$13,'0'!$A$13,IF(K7&gt;='0'!F$14,'0'!$A$14,IF(K7&gt;='0'!F$15,'0'!$A$15,IF(K7&gt;='0'!F$16,'0'!$A$16,IF(K7&gt;='0'!F$17,'0'!$A$17,IF(K7&gt;='0'!F$18,'0'!$A$18,IF(K7&gt;='0'!F$19,'0'!$A$19,IF(K7&gt;='0'!F$20,'0'!$A$20,IF(K7&gt;='0'!F$21,'0'!$A$21,IF(K7&gt;='0'!F$22,'0'!$A$22,IF(K7&gt;='0'!F$23,'0'!$A$23,IF(K7&gt;='0'!F$24,'0'!$A$24,IF(K7&gt;='0'!F$25,'0'!$A$25,IF(K7&gt;='0'!F$26,'0'!$A$26,IF(K7&gt;='0'!F$27,'0'!$A$27,IF(K7&gt;='0'!F$28,'0'!$A$28,IF(K7&gt;='0'!F$29,'0'!$A$29,IF(K7&gt;='0'!F$30,'0'!$A$30,IF(K7&gt;='0'!F$31,'0'!$A$31,IF(K7&gt;='0'!F$32,'0'!$A$32,IF(K7&gt;='0'!F$33,'0'!$A$33,IF(K7&gt;='0'!F$34,'0'!$A$34,IF(K7&gt;='0'!F$35,'0'!$A$35,IF(K7&gt;='0'!F$36,'0'!$A$36,IF(K7&gt;='0'!F$37,'0'!$A$37,IF(K7&gt;='0'!F$38,'0'!$A$38,IF(K7&gt;='0'!F$39,'0'!$A$39,IF(K7&gt;='0'!F$40,'0'!$A$40,IF(K7&gt;='0'!F$41,'0'!$A$41,IF(K7&gt;='0'!F$42,'0'!$A$42,IF(K7&gt;='0'!F$43,'0'!$A$43,IF(K7&gt;='0'!F$44,'0'!$A$44,IF(K7&gt;='0'!F$45,'0'!$A$45,IF(K7&gt;='0'!F$46,'0'!F$46,IF(K7&gt;='0'!F$47,'0'!$A$47,IF(K7&gt;='0'!F$48,'0'!$A$48,IF(K7&gt;='0'!F$49,'0'!$A$49,IF(K7&gt;='0'!F$50,'0'!$A$50,IF(K7&gt;='0'!F$51,'0'!$A$51,IF(K7&gt;='0'!F$52,'0'!$A$52,IF(K7&gt;='0'!F$53,'0'!$A$53,IF(K7&gt;='0'!F$54,'0'!$A$54,IF(K7&gt;='0'!F$55,'0'!$A$55,IF(K7&gt;='0'!F$56,'0'!$A$56,IF(K7&gt;='0'!F$57,'0'!$A$57,IF(K7&gt;='0'!F$58,'0'!$A$58,IF(K7&gt;='0'!F$59,'0'!$A$59,IF(K7&gt;='0'!F$60,'0'!$A$60,IF(K7='0'!F$61,'0'!$A$61,IF(K7&gt;='0'!F$62,'0'!$A$62,IF(K7&gt;='0'!F$63,'0'!$A$63,IF(K7&gt;='0'!F$64,'0'!$A$64,IF(K7='0'!F$65,'0'!$A$65,IF(K7&gt;='0'!F$66,'0'!$A$66,IF(K7&gt;='0'!F$67,'0'!$A$67,IF(K7&gt;='0'!F$68,'0'!$A$68,'SP6 Puławy'!AC7)))))))))))))))))))))))))))))))))))))))))))))))))))))))))))))))))</f>
        <v>49</v>
      </c>
      <c r="M7">
        <v>26</v>
      </c>
      <c r="N7" s="10">
        <f>IF(M7=0,,IF(M7='0'!G$5,'0'!$A$5,IF(M7='0'!G$6,'0'!$A$6,IF(M7='0'!G$7,'0'!$A$7,IF(M7='0'!G$8,'0'!$A$8,IF(M7='0'!G$9,'0'!$A$9,IF(M7='0'!G$10,'0'!$A$10,IF(M7='0'!G$11,'0'!$A$11,IF(M7='0'!G$12,'0'!$A$12,IF(M7='0'!G$13,'0'!$A$13,IF(M7='0'!G$14,'0'!$A$14,IF(M7='0'!G$15,'0'!$A$15,IF(M7='0'!G$16,'0'!$A$16,IF(M7='0'!G$17,'0'!$A$17,IF(M7='0'!G$18,'0'!$A$18,IF(M7='0'!G$19,'0'!$A$19,IF(M7='0'!G$20,'0'!$A$20,IF(M7='0'!G$21,'0'!$A$21,IF(M7='0'!G$22,'0'!$A$22,IF(M7='0'!G$23,'0'!$A$23,IF(M7='0'!G$24,'0'!$A$24,IF(M7='0'!G$25,'0'!$A$25,IF(M7='0'!G$26,'0'!$A$26,IF(M7='0'!G$27,'0'!$A$27,IF(M7='0'!G$28,'0'!$A$28,IF(M7='0'!G$29,'0'!$A$29,IF(M7='0'!G$30,'0'!$A$30,IF(M7='0'!G$31,'0'!$A$31,IF(M7='0'!G$32,'0'!$A$32,IF(M7='0'!G$33,'0'!$A$33,IF(M7='0'!G$34,'0'!$A$34,IF(M7='0'!G$35,'0'!$A$35,IF(M7='0'!G$36,'0'!$A$36,IF(M7='0'!G$37,'0'!$A$37,IF(M7='0'!G$38,'0'!$A$38,IF(M7='0'!G$39,'0'!$A$39,IF(M7='0'!G$40,'0'!$A$40,IF(M7='0'!G$41,'0'!$A$41,IF(M7='0'!G$42,'0'!$A$42,IF(M7='0'!G$43,'0'!$A$43,IF(M7='0'!G$44,'0'!$A$44,IF(M7='0'!G$45,'0'!$A$45,IF(M7='0'!G$46,'0'!G$46,IF(M7='0'!G$47,'0'!$A$47,IF(M7='0'!G$48,'0'!$A$48,IF(M7='0'!G$49,'0'!$A$49,IF(M7='0'!G$50,'0'!$A$50,IF(M7='0'!G$51,'0'!$A$51,IF(M7='0'!G$52,'0'!$A$52,IF(M7='0'!G$53,'0'!$A$53,IF(M7='0'!G$54,'0'!$A$54,IF(M7='0'!G$55,'0'!$A$55,IF(M7='0'!G$56,'0'!$A$56,IF(M7='0'!G$57,'0'!$A$57,IF(M7='0'!G$58,'0'!$A$58,IF(M7='0'!G$59,'0'!$A$59,IF(M7='0'!G$60,'0'!$A$60,IF(M7='0'!G$61,'0'!$A$61,IF(M7='0'!G$62,'0'!$A$62,IF(M7='0'!G$63,'0'!$A$63,IF(M7='0'!G$64,'0'!$A$64,IF(M7='0'!G$65,'0'!$A$65,IF(M7='0'!G$66,'0'!$A$66,IF(M7='0'!G$67,'0'!$A$67,IF(M7='0'!G$68,'0'!$A$68,'SP6 Puławy'!AG7)))))))))))))))))))))))))))))))))))))))))))))))))))))))))))))))))</f>
        <v>36</v>
      </c>
      <c r="O7" s="21">
        <f t="shared" si="0"/>
        <v>191</v>
      </c>
      <c r="P7" s="18"/>
      <c r="Q7" s="20">
        <f>IF(E7&lt;='0'!B$69,'0'!$A$69,IF(E7&lt;='0'!B$70,'0'!$A$70,IF(E7&lt;='0'!B$71,'0'!$A$71,IF(E7&lt;='0'!B$72,'0'!$A$72,IF(E7&lt;='0'!B$73,'0'!$A$73,IF(E7&lt;='0'!B$74,'0'!$A$74,IF(E7&lt;='0'!B$75,'0'!$A$75,IF(E7&lt;='0'!B$76,'0'!$A$76,IF(E7&lt;='0'!B$77,'0'!$A$77,IF(E7&lt;='0'!B$78,'0'!$A$78,IF(E7&lt;='0'!B$79,'0'!$A$79,IF(E7&lt;='0'!B$80,'0'!$A$80,IF(E7&lt;='0'!B$81,'0'!$A$81,IF(E7&lt;='0'!B$82,'0'!$A$82,IF(E7&lt;='0'!B$83,'0'!$A$83,IF(E7&lt;='0'!B$84,'0'!$A$84,IF(E7&lt;='0'!B$85,'0'!$A$85,IF(E7&lt;='0'!B$86,'0'!$A$86,IF(E7&lt;='0'!B$87,'0'!$A$87,IF(E7&lt;='0'!B$88,'0'!$A$88,IF(E7&lt;='0'!B$89,'0'!$A$89,IF(E7&lt;='0'!B$90,'0'!$A$90,IF(E7&lt;='0'!B$91,'0'!$A$91,IF(E7&lt;='0'!B$92,'0'!$A$92,IF(E7&lt;='0'!B$93,'0'!$A$93,IF(E7&lt;='0'!B$94,'0'!$A$94,IF(E7&lt;='0'!B$95,'0'!$A$95,IF(E7&lt;='0'!B$96,'0'!$A$96,IF(E7&lt;='0'!B$97,'0'!$A$97,IF(E7&lt;='0'!B$98,'0'!$A$98,IF(E7&lt;='0'!B$99,'0'!$A$99,IF(E7&lt;='0'!B$100,'0'!$A$100,IF(E7&lt;='0'!B$101,'0'!$A$101,IF(E7&lt;='0'!B$102,'0'!$A$102,IF(E7&lt;='0'!B$103,'0'!$A$103,IF(E7&lt;='0'!B$104,'0'!$A$104,IF(E7&lt;='0'!B$105,'0'!$A$105,IF(E7&lt;='0'!B$106,'0'!$A$106,IF(E7&lt;='0'!B$107,'0'!$A$108,IF(E7&lt;='0'!B$109,'0'!$A$109,IF(E7&lt;='0'!B$110,'0'!$A$110,IF(E7&lt;='0'!B$111,'0'!$A$111,IF(E7&lt;='0'!B$112,'0'!$A$112,IF(E7&lt;='0'!B$113,'0'!$A$113,IF(E7&lt;='0'!B$114,'0'!$A$114,IF(E7&lt;='0'!B$115,'0'!$A$115,IF(E7&lt;='0'!B$116,'0'!$A$116,IF(E7&lt;='0'!B$117,'0'!$A$117,IF(E7&lt;='0'!B$118,'0'!$A$118,IF(E7&lt;='0'!B$119,'0'!$A$119,IF(E7&lt;='0'!B$120,'0'!$A$120,IF(E7&lt;='0'!B$121,'0'!$A$121,IF(E7&lt;='0'!B$122,'0'!$A$122,IF(E7&lt;='0'!B$123,'0'!$A$123,IF(E7&lt;='0'!B$124,'0'!$A$124,IF(E7&lt;='0'!B$125,'0'!$A$125,IF(E7&lt;='0'!B$126,'0'!$A$126,IF(E7&lt;='0'!B$127,'0'!$A$127,IF(E7&lt;='0'!B$128,'0'!$A$128,IF(E7&lt;='0'!B$129,'0'!$A$129,IF(E7&lt;='0'!B$130,'0'!$A$130,IF(E7&lt;='0'!B$131,'0'!$A$131,IF(E7&lt;='0'!B$132,'0'!$A$132,IF(E7&lt;='0'!B$133,'0'!$A$133,IF(E7&lt;='0'!B$134,'0'!$A$134,'SP6 Puławy'!R7)))))))))))))))))))))))))))))))))))))))))))))))))))))))))))))))))</f>
        <v>55</v>
      </c>
      <c r="R7" s="20">
        <f>IF(E7&lt;='0'!B$135,'0'!$A$135,IF(E7&lt;='0'!B$136,'0'!$A$136,IF(E7&lt;='0'!B$137,'0'!$A$137,IF(E7&lt;='0'!B$138,'0'!$A$138,IF(E7&lt;='0'!B$139,'0'!$A$139,IF(E7&lt;='0'!B$140,'0'!$A$140,IF(E7&lt;='0'!B$141,'0'!$A$141,IF(E7&lt;='0'!B$142,'0'!$A$142,IF(E7&lt;='0'!B$143,'0'!$A$143,IF(E7&lt;='0'!B$144,'0'!$A$144,IF(E7&lt;='0'!B$145,'0'!$A$145,IF(E7&lt;='0'!B$146,'0'!$A$146,IF(E7&lt;='0'!B$147,'0'!$A$147,IF(E7&lt;='0'!B$148,'0'!$A$148,IF(E7&lt;='0'!B$149,'0'!$A$149,IF(E7&lt;='0'!B$150,'0'!$A$150,IF(E7&lt;='0'!B$151,'0'!$A$151,IF(E7&lt;='0'!B$152,'0'!$A$152,IF(E7&lt;='0'!B$153,'0'!$A$153,IF(E7&lt;='0'!B$154,'0'!$A$154,IF(E7&lt;='0'!B$155,'0'!$A$155,IF(E7&lt;='0'!B$156,'0'!$A$156,IF(E7&lt;='0'!B$157,'0'!$A$157,IF(E7&lt;='0'!B$158,'0'!$A$158,IF(E7&lt;='0'!B$159,'0'!$A$159,IF(E7&lt;='0'!B$160,'0'!$A$160,IF(E7&lt;='0'!B$161,'0'!$A$161,IF(E7&lt;='0'!B$162,'0'!$A$162,IF(E7&lt;='0'!B$163,'0'!$A$163,IF(E7&lt;='0'!B$164,'0'!$A$164,IF(E7&lt;='0'!B$165,'0'!$A$165,IF(E7&lt;='0'!B$166,'0'!$A$166,IF(E7&lt;='0'!B$167,'0'!$A$167,IF(E7&lt;='0'!B$168,'0'!$A$168,IF(E7&lt;='0'!B$169,'0'!$A$169,IF(E7&lt;='0'!B$170,'0'!$A$170,IF(E7&lt;='0'!B$171,'0'!$A$171,IF(E7&lt;='0'!B$172,'0'!$A$172,IF(E7&lt;='0'!B$173,'0'!$A$173,IF(E7&lt;='0'!B$174,'0'!$A$174,IF(E7&lt;='0'!B$175,'0'!$A$175,IF(E7&lt;='0'!B$176,'0'!$A$176,IF(E7&lt;='0'!B$177,'0'!$A$177,IF(E7&lt;='0'!B$178,'0'!$A$178,IF(E7&lt;='0'!B$179,'0'!$A$179,IF(E7&lt;='0'!B$180,'0'!$A$180,IF(E7&lt;='0'!B$181,'0'!$A$181,IF(E7&lt;='0'!B$182,'0'!$A$182,IF(E7&lt;='0'!B$183,'0'!$A$183,IF(E7&lt;='0'!B$184,'0'!$A$184,IF(E7&lt;='0'!B$185,'0'!$A$185,IF(E7&lt;='0'!B$186,'0'!$A$186,IF(E7&lt;='0'!B$187,'0'!$A$187,IF(E7&lt;='0'!B$188,'0'!$A$188,IF(E7&lt;='0'!B$189,'0'!$A$189,IF(E7&lt;='0'!B$190,'0'!$A$190,IF(E7&lt;='0'!B$191,'0'!$A$191,IF(E7&lt;='0'!B$192,'0'!$A$192,IF(E7&lt;='0'!B$193,'0'!$A$193,IF(E7&lt;='0'!B$194,'0'!$A$194,IF(E7&lt;='0'!B$195,'0'!$A$195,IF(E7&lt;='0'!B$196,'0'!$A$196,IF(E7&lt;='0'!B$197,'0'!$A$197,S7)))))))))))))))))))))))))))))))))))))))))))))))))))))))))))))))</f>
        <v>55</v>
      </c>
      <c r="S7" s="20">
        <f>IF(E7&lt;='0'!B$197,'0'!$A$197,IF(E7&lt;='0'!B$198,'0'!$A$198,IF(E7&lt;='0'!B$199,'0'!$A$199,IF(E7&lt;='0'!B$200,'0'!$A$200,IF(E7&lt;='0'!B$201,'0'!$A$201,IF(E7&lt;='0'!B$202,'0'!$A$202,IF(E7&lt;='0'!B$203,'0'!$A$203,IF(E7&lt;='0'!B$204,'0'!$A$204,"0"))))))))</f>
        <v>8</v>
      </c>
      <c r="T7" s="20"/>
      <c r="U7" s="20">
        <f>IF(G7&lt;='0'!D$69,'0'!$A$69,IF(G7&lt;='0'!D$70,'0'!$A$70,IF(G7&lt;='0'!D$71,'0'!$A$71,IF(G7&lt;='0'!D$72,'0'!$A$72,IF(G7&lt;='0'!D$73,'0'!$A$73,IF(G7&lt;='0'!D$74,'0'!$A$74,IF(G7&lt;='0'!D$75,'0'!$A$75,IF(G7&lt;='0'!D$76,'0'!$A$76,IF(G7&lt;='0'!D$77,'0'!$A$77,IF(G7&lt;='0'!D$78,'0'!$A$78,IF(G7&lt;='0'!D$79,'0'!$A$79,IF(G7&lt;='0'!D$80,'0'!$A$80,IF(G7&lt;='0'!D$81,'0'!$A$81,IF(G7&lt;='0'!D$82,'0'!$A$82,IF(G7&lt;='0'!D$83,'0'!$A$83,IF(G7&lt;='0'!D$84,'0'!$A$84,IF(G7&lt;='0'!D$85,'0'!$A$85,IF(G7&lt;='0'!D$86,'0'!$A$86,IF(G7&lt;='0'!D$87,'0'!$A$87,IF(G7&lt;='0'!D$88,'0'!$A$88,IF(G7&lt;='0'!D$89,'0'!$A$89,IF(G7&lt;='0'!D$90,'0'!$A$90,IF(G7&lt;='0'!D$91,'0'!$A$91,IF(G7&lt;='0'!D$92,'0'!$A$92,IF(G7&lt;='0'!D$93,'0'!$A$93,IF(G7&lt;='0'!D$94,'0'!$A$94,IF(G7&lt;='0'!D$95,'0'!$A$95,IF(G7&lt;='0'!D$96,'0'!$A$96,IF(G7&lt;='0'!D$97,'0'!$A$97,IF(G7&lt;='0'!D$98,'0'!$A$98,IF(G7&lt;='0'!D$99,'0'!$A$99,IF(G7&lt;='0'!D$100,'0'!$A$100,IF(G7&lt;='0'!D$101,'0'!$A$101,IF(G7&lt;='0'!D$102,'0'!$A$102,IF(G7&lt;='0'!D$103,'0'!$A$103,IF(G7&lt;='0'!D$104,'0'!$A$104,IF(G7&lt;='0'!D$105,'0'!$A$105,IF(G7&lt;='0'!D$106,'0'!$A$106,IF(G7&lt;='0'!D$107,'0'!$A$108,IF(G7&lt;='0'!D$109,'0'!$A$109,IF(G7&lt;='0'!D$110,'0'!$A$110,IF(G7&lt;='0'!D$111,'0'!$A$111,IF(G7&lt;='0'!D$112,'0'!$A$112,IF(G7&lt;='0'!D$113,'0'!$A$113,IF(G7&lt;='0'!D$114,'0'!$A$114,IF(G7&lt;='0'!D$115,'0'!$A$115,IF(G7&lt;='0'!D$116,'0'!$A$116,IF(G7&lt;='0'!D$117,'0'!$A$117,IF(G7&lt;='0'!D$118,'0'!$A$118,IF(G7&lt;='0'!D$119,'0'!$A$119,IF(G7&lt;='0'!D$120,'0'!$A$120,IF(G7&lt;='0'!D$121,'0'!$A$121,IF(G7&lt;='0'!D$122,'0'!$A$122,IF(G7&lt;='0'!D$123,'0'!$A$123,IF(G7&lt;='0'!D$124,'0'!$A$124,IF(G7&lt;='0'!D$125,'0'!$A$125,IF(G7&lt;='0'!D$126,'0'!$A$126,IF(G7&lt;='0'!D$127,'0'!$A$127,IF(G7&lt;='0'!D$128,'0'!$A$128,IF(G7&lt;='0'!D$129,'0'!$A$129,IF(G7&lt;='0'!D$130,'0'!$A$130,IF(G7&lt;='0'!D$131,'0'!$A$131,IF(G7&lt;='0'!D$132,'0'!$A$132,IF(G7&lt;='0'!D$133,'0'!$A$133,IF(G7&lt;='0'!D$134,'0'!$A$134,'SP6 Puławy'!V7)))))))))))))))))))))))))))))))))))))))))))))))))))))))))))))))))</f>
        <v>51</v>
      </c>
      <c r="V7" s="20">
        <f>IF(G7&lt;='0'!D$135,'0'!$A$135,IF(G7&lt;='0'!D$136,'0'!$A$136,IF(G7&lt;='0'!D$137,'0'!$A$137,IF(G7&lt;='0'!D$138,'0'!$A$138,IF(G7&lt;='0'!D$139,'0'!$A$139,IF(G7&lt;='0'!D$140,'0'!$A$140,IF(G7&lt;='0'!D$141,'0'!$A$141,IF(G7&lt;='0'!D$142,'0'!$A$142,IF(G7&lt;='0'!D$143,'0'!$A$143,IF(G7&lt;='0'!D$144,'0'!$A$144,IF(G7&lt;='0'!D$145,'0'!$A$145,IF(G7&lt;='0'!D$146,'0'!$A$146,IF(G7&lt;='0'!D$147,'0'!$A$147,IF(G7&lt;='0'!D$148,'0'!$A$148,IF(G7&lt;='0'!D$149,'0'!$A$149,IF(G7&lt;='0'!D$150,'0'!$A$150,IF(G7&lt;='0'!D$151,'0'!$A$151,IF(G7&lt;='0'!D$152,'0'!$A$152,IF(G7&lt;='0'!D$153,'0'!$A$153,IF(G7&lt;='0'!D$154,'0'!$A$154,IF(G7&lt;='0'!D$155,'0'!$A$155,IF(G7&lt;='0'!D$156,'0'!$A$156,IF(G7&lt;='0'!D$157,'0'!$A$157,IF(G7&lt;='0'!D$158,'0'!$A$158,IF(G7&lt;='0'!D$159,'0'!$A$159,IF(G7&lt;='0'!D$160,'0'!$A$160,IF(G7&lt;='0'!D$161,'0'!$A$161,IF(G7&lt;='0'!D$162,'0'!$A$162,IF(G7&lt;='0'!D$163,'0'!$A$163,IF(G7&lt;='0'!D$164,'0'!$A$164,IF(G7&lt;='0'!D$165,'0'!$A$165,IF(G7&lt;='0'!D$166,'0'!$A$166,IF(G7&lt;='0'!D$167,'0'!$A$167,IF(G7&lt;='0'!D$168,'0'!$A$168,IF(G7&lt;='0'!D$169,'0'!$A$169,IF(G7&lt;='0'!D$170,'0'!$A$170,IF(G7&lt;='0'!D$171,'0'!$A$171,IF(G7&lt;='0'!D$172,'0'!$A$172,IF(G7&lt;='0'!D$173,'0'!$A$173,IF(G7&lt;='0'!D$174,'0'!$A$174,IF(G7&lt;='0'!D$175,'0'!$A$175,IF(G7&lt;='0'!D$176,'0'!$A$176,IF(G7&lt;='0'!D$177,'0'!$A$177,IF(G7&lt;='0'!D$178,'0'!$A$178,IF(G7&lt;='0'!D$179,'0'!$A$179,IF(G7&lt;='0'!D$180,'0'!$A$180,IF(G7&lt;='0'!D$181,'0'!$A$181,IF(G7&lt;='0'!D$182,'0'!$A$182,IF(G7&lt;='0'!D$183,'0'!$A$183,IF(G7&lt;='0'!D$184,'0'!$A$184,IF(G7&lt;='0'!D$185,'0'!$A$185,IF(G7&lt;='0'!D$186,'0'!$A$186,IF(G7&lt;='0'!D$187,'0'!$A$187,IF(G7&lt;='0'!D$188,'0'!$A$188,IF(G7&lt;='0'!D$189,'0'!$A$189,IF(G7&lt;='0'!D$190,'0'!$A$190,IF(G7&lt;='0'!D$191,'0'!$A$191,IF(G7&lt;='0'!D$192,'0'!$A$192,IF(G7&lt;='0'!D$193,'0'!$A$193,IF(G7&lt;='0'!D$194,'0'!$A$194,IF(G7&lt;='0'!D$195,'0'!$A$195,IF(G7&lt;='0'!D$196,'0'!$A$196,IF(G7&lt;='0'!D$197,'0'!$A$197,W7)))))))))))))))))))))))))))))))))))))))))))))))))))))))))))))))</f>
        <v>51</v>
      </c>
      <c r="W7" s="20">
        <f>IF(G7&lt;='0'!D$197,'0'!$A$197,IF(G7&lt;='0'!D$198,'0'!$A$198,IF(G7&lt;='0'!D$199,'0'!$A$199,IF(G7&lt;='0'!D$200,'0'!$A$200,IF(G7&lt;='0'!D$201,'0'!$A$201,IF(G7&lt;='0'!D$202,'0'!$A$202,IF(G7&lt;='0'!D$203,'0'!$A$203,IF(G7&lt;='0'!D$204,'0'!$A$204,"0"))))))))</f>
        <v>8</v>
      </c>
      <c r="X7" s="20"/>
      <c r="Y7" s="20">
        <f>IF(I7='0'!E$69,'0'!$A$69,IF(I7='0'!E$70,'0'!$A$70,IF(I7='0'!E$71,'0'!$A$71,IF(I7='0'!E$72,'0'!$A$72,IF(I7='0'!E$73,'0'!$A$73,IF(I7='0'!E$74,'0'!$A$74,IF(I7='0'!E$75,'0'!$A$75,IF(I7='0'!E$76,'0'!$A$76,IF(I7='0'!E$77,'0'!$A$77,IF(I7='0'!E$78,'0'!$A$78,IF(I7='0'!E$79,'0'!$A$79,IF(I7='0'!E$80,'0'!$A$80,IF(I7='0'!E$81,'0'!$A$81,IF(I7='0'!E$82,'0'!$A$82,IF(I7='0'!E$83,'0'!$A$83,IF(I7='0'!E$84,'0'!$A$84,IF(I7='0'!E$85,'0'!$A$85,IF(I7='0'!E$86,'0'!$A$86,IF(I7='0'!E$87,'0'!$A$87,IF(I7='0'!E$88,'0'!$A$88,IF(I7='0'!E$89,'0'!$A$89,IF(I7='0'!E$90,'0'!$A$90,IF(I7='0'!E$91,'0'!$A$91,IF(I7='0'!E$92,'0'!$A$92,IF(I7='0'!E$93,'0'!$A$93,IF(I7='0'!E$94,'0'!$A$94,IF(I7='0'!E$95,'0'!$A$95,IF(I7='0'!E$96,'0'!$A$96,IF(I7='0'!E$97,'0'!$A$97,IF(I7='0'!E$98,'0'!$A$98,IF(I7='0'!E$99,'0'!$A$99,IF(I7='0'!E$100,'0'!$A$100,IF(I7='0'!E$101,'0'!$A$101,IF(I7='0'!E$102,'0'!$A$102,IF(I7='0'!E$103,'0'!$A$103,IF(I7='0'!E$104,'0'!$A$104,IF(I7='0'!E$105,'0'!$A$105,IF(I7='0'!E$106,'0'!$A$106,IF(I7='0'!E$107,'0'!$A$108,IF(I7='0'!E$109,'0'!$A$109,IF(I7='0'!E$110,'0'!$A$110,IF(I7='0'!E$111,'0'!$A$111,IF(I7='0'!E$112,'0'!$A$112,IF(I7='0'!E$113,'0'!$A$113,IF(I7='0'!E$114,'0'!$A$114,IF(I7='0'!E$115,'0'!$A$115,IF(I7='0'!E$116,'0'!$A$116,IF(I7='0'!E$117,'0'!$A$117,IF(I7='0'!E$118,'0'!$A$118,IF(I7='0'!E$119,'0'!$A$119,IF(I7='0'!E$120,'0'!$A$120,IF(I7='0'!E$121,'0'!$A$121,IF(I7='0'!E$122,'0'!$A$122,IF(I7='0'!E$123,'0'!$A$123,IF(I7='0'!E$124,'0'!$A$124,IF(I7='0'!E$125,'0'!$A$125,IF(I7='0'!E$126,'0'!$A$126,IF(I7='0'!E$127,'0'!$A$127,IF(I7='0'!E$128,'0'!$A$128,IF(I7='0'!E$129,'0'!$A$129,IF(I7='0'!E$130,'0'!$A$130,IF(I7='0'!E$131,'0'!$A$131,IF(I7='0'!E$132,'0'!$A$132,IF(I7='0'!E$133,'0'!$A$133,IF(I7='0'!E$134,'0'!$A$134,'SP6 Puławy'!Z7)))))))))))))))))))))))))))))))))))))))))))))))))))))))))))))))))</f>
        <v>136</v>
      </c>
      <c r="Z7" s="20">
        <f>IF(I7='0'!E$135,'0'!$A$135,IF(I7='0'!E$136,'0'!$A$136,IF(I7='0'!E$137,'0'!$A$137,IF(I7='0'!E$138,'0'!$A$138,IF(I7='0'!E$139,'0'!$A$139,IF(I7='0'!E$140,'0'!$A$140,IF(I7='0'!E$141,'0'!$A$141,IF(I7='0'!E$142,'0'!$A$142,IF(I7='0'!E$143,'0'!$A$143,IF(I7='0'!E$144,'0'!$A$144,IF(I7='0'!E$145,'0'!$A$145,IF(I7='0'!E$146,'0'!$A$146,IF(I7='0'!E$147,'0'!$A$147,IF(I7='0'!E$148,'0'!$A$148,IF(I7='0'!E$149,'0'!$A$149,IF(I7='0'!E$150,'0'!$A$150,IF(I7='0'!E$151,'0'!$A$151,IF(I7='0'!E$152,'0'!$A$152,IF(I7='0'!E$153,'0'!$A$153,IF(I7='0'!E$154,'0'!$A$154,IF(I7='0'!E$155,'0'!$A$155,IF(I7='0'!E$156,'0'!$A$156,IF(I7='0'!E$157,'0'!$A$157,IF(I7='0'!E$158,'0'!$A$158,IF(I7='0'!E$159,'0'!$A$159,IF(I7='0'!E$160,'0'!$A$160,IF(I7='0'!E$161,'0'!$A$161,IF(I7='0'!E$162,'0'!$A$162,IF(I7='0'!E$163,'0'!$A$163,IF(I7='0'!E$164,'0'!$A$164,IF(I7='0'!E$165,'0'!$A$165,IF(I7='0'!E$166,'0'!$A$166,IF(I7='0'!E$167,'0'!$A$167,IF(I7='0'!E$168,'0'!$A$168,IF(I7='0'!E$169,'0'!$A$169,IF(I7='0'!E$170,'0'!$A$170,IF(I7='0'!E$171,'0'!$A$171,IF(I7='0'!E$172,'0'!$A$172,IF(I7='0'!E$173,'0'!$A$173,IF(I7='0'!E$174,'0'!$A$174,IF(I7='0'!E$175,'0'!$A$175,IF(I7='0'!E$176,'0'!$A$176,IF(I7='0'!E$177,'0'!$A$177,IF(I7='0'!E$178,'0'!$A$178,IF(I7='0'!E$179,'0'!$A$179,IF(I7='0'!E$180,'0'!$A$180,IF(I7='0'!E$181,'0'!$A$181,IF(I7='0'!E$182,'0'!$A$182,IF(I7='0'!E$183,'0'!$A$183,IF(I7='0'!E$184,'0'!$A$184,IF(I7='0'!E$185,'0'!$A$185,IF(I7='0'!E$186,'0'!$A$186,IF(I7='0'!E$187,'0'!$A$187,IF(I7='0'!E$188,'0'!$A$188,IF(I7='0'!E$189,'0'!$A$189,IF(I7='0'!E$190,'0'!$A$190,IF(I7='0'!E$191,'0'!$A$191,IF(I7='0'!E$192,'0'!$A$192,IF(I7='0'!E$193,'0'!$A$193,IF(I7='0'!E$194,'0'!$A$194,IF(I7='0'!E$195,'0'!$A$195,IF(I7='0'!E$196,'0'!$A$196,IF(I7='0'!E$197,'0'!$A$197,AA7)))))))))))))))))))))))))))))))))))))))))))))))))))))))))))))))</f>
        <v>70</v>
      </c>
      <c r="AA7" s="20" t="str">
        <f>IF(I7&gt;='0'!E$197,'0'!$A$197,IF(I7&gt;='0'!E$198,'0'!$A$198,IF(I7&gt;='0'!E$199,'0'!$A$199,IF(I7&gt;='0'!E$200,'0'!$A$200,IF(I7&gt;='0'!E$201,'0'!$A$201,IF(I7&gt;='0'!E$202,'0'!$A$202,IF(I7&gt;='0'!E$203,'0'!$A$203,IF(I7&gt;='0'!E$204,'0'!$A$204,"0"))))))))</f>
        <v>0</v>
      </c>
      <c r="AB7" s="20"/>
      <c r="AC7" s="20">
        <f>IF(K7='0'!F$69,'0'!$A$69,IF(K7&gt;='0'!F$70,'0'!$A$70,IF(K7&gt;='0'!F$71,'0'!$A$71,IF(K7&gt;='0'!F$72,'0'!$A$72,IF(K7='0'!F$73,'0'!$A$73,IF(K7&gt;='0'!F$74,'0'!$A$74,IF(K7&gt;='0'!F$75,'0'!$A$75,IF(K7&gt;='0'!F$76,'0'!$A$76,IF(K7='0'!F$77,'0'!$A$77,IF(K7&gt;='0'!F$78,'0'!$A$78,IF(K7&gt;='0'!F$79,'0'!$A$79,IF(K7&gt;='0'!F$80,'0'!$A$80,IF(K7='0'!F$81,'0'!$A$81,IF(K7&gt;='0'!F$82,'0'!$A$82,IF(K7&gt;='0'!F$83,'0'!$A$83,IF(K7&gt;='0'!F$84,'0'!$A$84,IF(K7='0'!F$85,'0'!$A$85,IF(K7&gt;='0'!F$86,'0'!$A$86,IF(K7&gt;='0'!F$87,'0'!$A$87,IF(K7&gt;='0'!F$88,'0'!$A$88,IF(K7='0'!F$89,'0'!$A$89,IF(K7&gt;='0'!F$90,'0'!$A$90,IF(K7&gt;='0'!F$91,'0'!$A$91,IF(K7&gt;='0'!F$92,'0'!$A$92,IF(K7='0'!F$93,'0'!$A$93,IF(K7&gt;='0'!F$94,'0'!$A$94,IF(K7&gt;='0'!F$95,'0'!$A$95,IF(K7&gt;='0'!F$96,'0'!$A$96,IF(K7='0'!F$97,'0'!$A$97,IF(K7&gt;='0'!F$98,'0'!$A$98,IF(K7&gt;='0'!F$99,'0'!$A$99,IF(K7&gt;='0'!F$100,'0'!$A$100,IF(K7&gt;='0'!F$101,'0'!$A$101,IF(K7&gt;='0'!F$102,'0'!$A$102,IF(K7&gt;='0'!F$103,'0'!$A$103,IF(K7&gt;='0'!F$104,'0'!$A$104,IF(K7&gt;='0'!F$105,'0'!$A$105,IF(K7&gt;='0'!F$106,'0'!$A$106,IF(K7&gt;='0'!F$107,'0'!$A$108,IF(K7&gt;='0'!F$109,'0'!$A$109,IF(K7&gt;='0'!F$110,'0'!$A$110,IF(K7&gt;='0'!F$111,'0'!$A$111,IF(K7&gt;='0'!F$112,'0'!$A$112,IF(K7&gt;='0'!F$113,'0'!$A$113,IF(K7&gt;='0'!F$114,'0'!$A$114,IF(K7&gt;='0'!F$115,'0'!$A$115,IF(K7&gt;='0'!F$116,'0'!$A$116,IF(K7&gt;='0'!F$117,'0'!$A$117,IF(K7&gt;='0'!F$118,'0'!$A$118,IF(K7&gt;='0'!F$119,'0'!$A$119,IF(K7&gt;='0'!F$120,'0'!$A$120,IF(K7&gt;='0'!F$121,'0'!$A$121,IF(K7&gt;='0'!F$122,'0'!$A$122,IF(K7&gt;='0'!F$123,'0'!$A$123,IF(K7&gt;='0'!F$124,'0'!$A$124,IF(K7&gt;='0'!F$125,'0'!$A$125,IF(K7&gt;='0'!F$126,'0'!$A$126,IF(K7&gt;='0'!F$127,'0'!$A$127,IF(K7&gt;='0'!F$128,'0'!$A$128,IF(K7&gt;='0'!F$129,'0'!$A$129,IF(K7&gt;='0'!F$130,'0'!$A$130,IF(K7&gt;='0'!F$131,'0'!$A$131,IF(K7&gt;='0'!F$132,'0'!$A$132,IF(K7&gt;='0'!F$133,'0'!$A$133,IF(K7&gt;='0'!F$134,'0'!$A$134,'SP6 Puławy'!AD7)))))))))))))))))))))))))))))))))))))))))))))))))))))))))))))))))</f>
        <v>49</v>
      </c>
      <c r="AD7" s="20">
        <f>IF(K7&gt;='0'!F$135,'0'!$A$135,IF(K7&gt;='0'!F$136,'0'!$A$136,IF(K7&gt;='0'!F$137,'0'!$A$137,IF(K7&gt;='0'!F$138,'0'!$A$138,IF(K7&gt;='0'!F$139,'0'!$A$139,IF(K7&gt;='0'!F$140,'0'!$A$140,IF(K7&gt;='0'!F$141,'0'!$A$141,IF(K7&gt;='0'!F$142,'0'!$A$142,IF(K7&gt;='0'!F$143,'0'!$A$143,IF(K7&gt;='0'!F$144,'0'!$A$144,IF(K7&gt;='0'!F$145,'0'!$A$145,IF(K7&gt;='0'!F$146,'0'!$A$146,IF(K7&gt;='0'!F$147,'0'!$A$147,IF(K7&gt;='0'!F$148,'0'!$A$148,IF(K7&gt;='0'!F$149,'0'!$A$149,IF(K7&gt;='0'!F$150,'0'!$A$150,IF(K7&gt;='0'!F$151,'0'!$A$151,IF(K7&gt;='0'!F$152,'0'!$A$152,IF(K7&gt;='0'!F$153,'0'!$A$153,IF(K7&gt;='0'!F$154,'0'!$A$154,IF(K7&gt;='0'!F$155,'0'!$A$155,IF(K7&gt;='0'!F$156,'0'!$A$156,IF(K7&gt;='0'!F$157,'0'!$A$157,IF(K7&gt;='0'!F$158,'0'!$A$158,IF(K7&gt;='0'!F$159,'0'!$A$159,IF(K7&gt;='0'!F$160,'0'!$A$160,IF(K7&gt;='0'!F$161,'0'!$A$161,IF(K7&gt;='0'!F$162,'0'!$A$162,IF(K7&gt;='0'!F$163,'0'!$A$163,IF(K7&gt;='0'!F$164,'0'!$A$164,IF(K7&gt;='0'!F$165,'0'!$A$165,IF(K7&gt;='0'!F$166,'0'!$A$166,IF(K7&gt;='0'!F$167,'0'!$A$167,IF(K7&gt;='0'!F$168,'0'!$A$168,IF(K7&gt;='0'!F$169,'0'!$A$169,IF(K7&gt;='0'!F$170,'0'!$A$170,IF(K7&gt;='0'!F$171,'0'!$A$171,IF(K7&gt;='0'!F$172,'0'!$A$172,IF(K7&gt;='0'!F$173,'0'!$A$173,IF(K7&gt;='0'!F$174,'0'!$A$174,IF(K7&gt;='0'!F$175,'0'!$A$175,IF(K7&gt;='0'!F$176,'0'!$A$176,IF(K7&gt;='0'!F$177,'0'!$A$177,IF(K7&gt;='0'!F$178,'0'!$A$178,IF(K7&gt;='0'!F$179,'0'!$A$179,IF(K7&gt;='0'!F$180,'0'!$A$180,IF(K7&gt;='0'!F$181,'0'!$A$181,IF(K7&gt;='0'!F$182,'0'!$A$182,IF(K7&gt;='0'!F$183,'0'!$A$183,IF(K7&gt;='0'!F$184,'0'!$A$184,IF(K7&gt;='0'!F$185,'0'!$A$185,IF(K7&gt;='0'!F$186,'0'!$A$186,IF(K7&gt;='0'!F$187,'0'!$A$187,IF(K7&gt;='0'!F$188,'0'!$A$188,IF(K7&gt;='0'!F$189,'0'!$A$189,IF(K7&gt;='0'!F$190,'0'!$A$190,IF(K7&gt;='0'!F$191,'0'!$A$191,IF(K7&gt;='0'!F$192,'0'!$A$192,IF(K7&gt;='0'!F$193,'0'!$A$193,IF(K7&gt;='0'!F$194,'0'!$A$194,IF(K7&gt;='0'!F$195,'0'!$A$195,IF(K7&gt;='0'!F$196,'0'!$A$196,IF(K7&gt;='0'!F$197,'0'!$A$197,AE7)))))))))))))))))))))))))))))))))))))))))))))))))))))))))))))))</f>
        <v>49</v>
      </c>
      <c r="AE7" s="20">
        <f>IF(K7&gt;='0'!F$197,'0'!$A$197,IF(K7&gt;='0'!F$198,'0'!$A$198,IF(K7&gt;='0'!F$199,'0'!$A$199,IF(K7&gt;='0'!F$200,'0'!$A$200,IF(K7&gt;='0'!F$201,'0'!$A$201,IF(K7&gt;='0'!F$202,'0'!$A$202,IF(K7&gt;='0'!F$203,'0'!$A$203,IF(K7&gt;='0'!F$204,'0'!$A$204,"0"))))))))</f>
        <v>8</v>
      </c>
      <c r="AF7" s="18"/>
      <c r="AG7" s="20">
        <f>IF(M7='0'!G$69,'0'!$A$69,IF(M7='0'!G$70,'0'!$A$70,IF(M7='0'!G$71,'0'!$A$71,IF(M7='0'!G$72,'0'!$A$72,IF(M7='0'!G$73,'0'!$A$73,IF(M7='0'!G$74,'0'!$A$74,IF(M7='0'!G$75,'0'!$A$75,IF(M7='0'!G$76,'0'!$A$76,IF(M7='0'!G$77,'0'!$A$77,IF(M7='0'!G$78,'0'!$A$78,IF(M7='0'!G$79,'0'!$A$79,IF(M7='0'!G$80,'0'!$A$80,IF(M7='0'!G$81,'0'!$A$81,IF(M7='0'!G$82,'0'!$A$82,IF(M7='0'!G$83,'0'!$A$83,IF(M7='0'!G$84,'0'!$A$84,IF(M7='0'!G$85,'0'!$A$85,IF(M7='0'!G$86,'0'!$A$86,IF(M7='0'!G$87,'0'!$A$87,IF(M7='0'!G$88,'0'!$A$88,IF(M7='0'!G$89,'0'!$A$89,IF(M7='0'!G$90,'0'!$A$90,IF(M7='0'!G$91,'0'!$A$91,IF(M7='0'!G$92,'0'!$A$92,IF(M7='0'!G$93,'0'!$A$93,IF(M7='0'!G$94,'0'!$A$94,IF(M7='0'!G$95,'0'!$A$95,IF(M7='0'!G$96,'0'!$A$96,IF(M7='0'!G$97,'0'!$A$97,IF(M7='0'!G$98,'0'!$A$98,IF(M7='0'!G$99,'0'!$A$99,IF(M7='0'!G$100,'0'!$A$100,IF(M7='0'!G$101,'0'!$A$101,IF(M7='0'!G$102,'0'!$A$102,IF(M7='0'!G$103,'0'!$A$103,IF(M7='0'!G$104,'0'!$A$104,IF(M7='0'!G$105,'0'!$A$105,IF(M7='0'!G$106,'0'!$A$106,IF(M7='0'!G$107,'0'!$A$108,IF(M7='0'!G$109,'0'!$A$109,IF(M7='0'!G$110,'0'!$A$110,IF(M7='0'!G$111,'0'!$A$111,IF(M7='0'!G$112,'0'!$A$112,IF(M7='0'!G$113,'0'!$A$113,IF(M7='0'!G$114,'0'!$A$114,IF(M7='0'!G$115,'0'!$A$115,IF(M7='0'!G$116,'0'!$A$116,IF(M7='0'!G$117,'0'!$A$117,IF(M7='0'!G$118,'0'!$A$118,IF(M7='0'!G$119,'0'!$A$119,IF(M7='0'!G$120,'0'!$A$120,IF(M7='0'!G$121,'0'!$A$121,IF(M7='0'!G$122,'0'!$A$122,IF(M7='0'!G$123,'0'!$A$123,IF(M7='0'!G$124,'0'!$A$124,IF(M7='0'!G$125,'0'!$A$125,IF(M7='0'!G$126,'0'!$A$126,IF(M7='0'!G$127,'0'!$A$127,IF(M7='0'!G$128,'0'!$A$128,IF(M7='0'!G$129,'0'!$A$129,IF(M7='0'!G$130,'0'!$A$130,IF(M7='0'!G$131,'0'!$A$131,IF(M7='0'!G$132,'0'!$A$132,IF(M7='0'!G$133,'0'!$A$133,IF(M7='0'!G$134,'0'!$A$134,'SP6 Puławy'!AH7)))))))))))))))))))))))))))))))))))))))))))))))))))))))))))))))))</f>
        <v>36</v>
      </c>
      <c r="AH7" s="20">
        <f>IF(M7='0'!G$135,'0'!$A$135,IF(M7='0'!G$136,'0'!$A$136,IF(M7='0'!G$137,'0'!$A$137,IF(M7='0'!G$138,'0'!$A$138,IF(M7='0'!G$139,'0'!$A$139,IF(M7='0'!G$140,'0'!$A$140,IF(M7='0'!G$141,'0'!$A$141,IF(M7='0'!G$142,'0'!$A$142,IF(M7='0'!G$143,'0'!$A$143,IF(M7='0'!G$144,'0'!$A$144,IF(M7='0'!G$145,'0'!$A$145,IF(M7='0'!G$146,'0'!$A$146,IF(M7='0'!G$147,'0'!$A$147,IF(M7='0'!G$148,'0'!$A$148,IF(M7='0'!G$149,'0'!$A$149,IF(M7='0'!G$150,'0'!$A$150,IF(M7='0'!G$151,'0'!$A$151,IF(M7='0'!G$152,'0'!$A$152,IF(M7='0'!G$153,'0'!$A$153,IF(M7='0'!G$154,'0'!$A$154,IF(M7='0'!G$155,'0'!$A$155,IF(M7='0'!G$156,'0'!$A$156,IF(M7='0'!G$157,'0'!$A$157,IF(M7='0'!G$158,'0'!$A$158,IF(M7='0'!G$159,'0'!$A$159,IF(M7='0'!G$160,'0'!$A$160,IF(M7='0'!G$161,'0'!$A$161,IF(M7='0'!G$162,'0'!$A$162,IF(M7='0'!G$163,'0'!$A$163,IF(M7='0'!G$164,'0'!$A$164,IF(M7='0'!G$165,'0'!$A$165,IF(M7='0'!G$166,'0'!$A$166,IF(M7='0'!G$167,'0'!$A$167,IF(M7='0'!G$168,'0'!$A$168,IF(M7='0'!G$169,'0'!$A$169,IF(M7='0'!G$170,'0'!$A$170,IF(M7='0'!G$171,'0'!$A$171,IF(M7='0'!G$172,'0'!$A$172,IF(M7='0'!G$173,'0'!$A$173,IF(M7='0'!G$174,'0'!$A$174,IF(M7='0'!G$175,'0'!$A$175,IF(M7='0'!G$176,'0'!$A$176,IF(M7='0'!G$177,'0'!$A$177,IF(M7='0'!G$178,'0'!$A$178,IF(M7='0'!G$179,'0'!$A$179,IF(M7='0'!G$180,'0'!$A$180,IF(M7='0'!G$181,'0'!$A$181,IF(M7='0'!G$182,'0'!$A$182,IF(M7='0'!G$183,'0'!$A$183,IF(M7='0'!G$184,'0'!$A$184,IF(M7='0'!G$185,'0'!$A$185,IF(M7='0'!G$186,'0'!$A$186,IF(M7='0'!G$187,'0'!$A$187,IF(M7='0'!G$188,'0'!$A$188,IF(M7='0'!G$189,'0'!$A$189,IF(M7='0'!G$190,'0'!$A$190,IF(M7='0'!G$191,'0'!$A$191,IF(M7='0'!G$192,'0'!$A$192,IF(M7='0'!G$193,'0'!$A$193,IF(M7='0'!G$194,'0'!$A$194,IF(M7='0'!G$195,'0'!$A$195,IF(M7='0'!G$196,'0'!$A$196,IF(M7='0'!G$197,'0'!$A$197,AI7)))))))))))))))))))))))))))))))))))))))))))))))))))))))))))))))</f>
        <v>36</v>
      </c>
      <c r="AI7" s="20" t="str">
        <f>IF(M7='0'!G$197,'0'!$A$197,IF(M7='0'!G$198,'0'!$A$198,IF(M7='0'!G$199,'0'!$A$199,IF(M7='0'!G$200,'0'!$A$200,IF(M7='0'!G$201,'0'!$A$201,IF(M7='0'!G$202,'0'!$A$202,IF(M7='0'!G$203,'0'!$A$203,IF(M7&lt;='0'!G$204,'0'!$A$204,"0"))))))))</f>
        <v>0</v>
      </c>
    </row>
    <row r="8" spans="1:35" ht="15">
      <c r="A8">
        <v>5</v>
      </c>
      <c r="B8" t="s">
        <v>263</v>
      </c>
      <c r="C8" t="s">
        <v>231</v>
      </c>
      <c r="D8">
        <v>2005</v>
      </c>
      <c r="E8">
        <v>9.3800000000000008</v>
      </c>
      <c r="F8" s="10">
        <f>IF(E8=0,,IF(E8='0'!B$5,'0'!$A$5,IF(E8&lt;='0'!B$6,'0'!$A$6,IF(E8&lt;='0'!B$7,'0'!$A$7,IF(E8&lt;='0'!B$8,'0'!$A$8,IF(E8&lt;='0'!B$9,'0'!$A$9,IF(E8&lt;='0'!B$10,'0'!$A$10,IF(E8&lt;='0'!B$11,'0'!$A$11,IF(E8&lt;='0'!B$12,'0'!$A$12,IF(E8&lt;='0'!B$13,'0'!$A$13,IF(E8&lt;='0'!B$14,'0'!$A$14,IF(E8&lt;='0'!B$15,'0'!$A$15,IF(E8&lt;='0'!B$16,'0'!$A$16,IF(E8&lt;='0'!B$17,'0'!$A$17,IF(E8&lt;='0'!B$18,'0'!$A$18,IF(E8&lt;='0'!B$19,'0'!$A$19,IF(E8&lt;='0'!B$20,'0'!$A$20,IF(E8&lt;='0'!B$21,'0'!$A$21,IF(E8&lt;='0'!B$22,'0'!$A$22,IF(E8&lt;='0'!B$23,'0'!$A$23,IF(E8&lt;='0'!B$24,'0'!$A$24,IF(E8&lt;='0'!B$25,'0'!$A$25,IF(E8&lt;='0'!B$26,'0'!$A$26,IF(E8&lt;='0'!B$27,'0'!$A$27,IF(E8&lt;='0'!B$28,'0'!$A$28,IF(E8&lt;='0'!B$29,'0'!$A$29,IF(E8&lt;='0'!B$30,'0'!$A$30,IF(E8&lt;='0'!B$31,'0'!$A$31,IF(E8&lt;='0'!B$32,'0'!$A$32,IF(E8&lt;='0'!B$33,'0'!$A$33,IF(E8&lt;='0'!B$34,'0'!$A$34,IF(E8&lt;='0'!B$35,'0'!$A$35,IF(E8&lt;='0'!B$36,'0'!$A$36,IF(E8&lt;='0'!B$37,'0'!$A$37,IF(E8&lt;='0'!B$38,'0'!$A$38,IF(E8&lt;='0'!B$39,'0'!$A$39,IF(E8&lt;='0'!B$40,'0'!$A$40,IF(E8&lt;='0'!B$41,'0'!$A$41,IF(E8&lt;='0'!B$42,'0'!$A$42,IF(E8&lt;='0'!B$43,'0'!$A$43,IF(E8&lt;='0'!B$44,'0'!$A$44,IF(E8&lt;='0'!B$45,'0'!$A$45,IF(E8&lt;='0'!B$46,'0'!B$46,IF(E8&lt;='0'!B$47,'0'!$A$47,IF(E8&lt;='0'!B$48,'0'!$A$48,IF(E8&lt;='0'!B$49,'0'!$A$49,IF(E8&lt;='0'!B$50,'0'!$A$50,IF(E8&lt;='0'!B$51,'0'!$A$51,IF(E8&lt;='0'!B$52,'0'!$A$52,IF(E8&lt;='0'!B$53,'0'!$A$53,IF(E8&lt;='0'!B$54,'0'!$A$54,IF(E8&lt;='0'!B$55,'0'!$A$55,IF(E8&lt;='0'!B$56,'0'!$A$56,IF(E8&lt;='0'!B$57,'0'!$A$57,IF(E8&lt;='0'!B$58,'0'!$A$58,IF(E8&lt;='0'!B$59,'0'!$A$59,IF(E8&lt;='0'!B$60,'0'!$A$60,IF(E8&lt;='0'!B$61,'0'!$A$61,IF(E8&lt;='0'!B$62,'0'!$A$62,IF(E8&lt;='0'!B$63,'0'!$A$63,IF(E8&lt;='0'!B$64,'0'!$A$64,IF(E8&lt;='0'!B$65,'0'!$A$65,IF(E8&lt;='0'!B$66,'0'!$A$66,IF(E8&lt;='0'!B$67,'0'!$A$67,IF(E8&lt;='0'!B$68,'0'!$A$68,'SP6 Puławy'!Q8)))))))))))))))))))))))))))))))))))))))))))))))))))))))))))))))))</f>
        <v>64</v>
      </c>
      <c r="G8" s="6">
        <v>1.4569444444444445E-3</v>
      </c>
      <c r="H8" s="10">
        <f>IF(G8=0,,IF(G8='0'!D$5,'0'!$A$5,IF(G8&lt;='0'!D$6,'0'!$A$6,IF(G8&lt;='0'!D$7,'0'!$A$7,IF(G8&lt;='0'!D$8,'0'!$A$8,IF(G8&lt;='0'!D$9,'0'!$A$9,IF(G8&lt;='0'!D$10,'0'!$A$10,IF(G8&lt;='0'!D$11,'0'!$A$11,IF(G8&lt;='0'!D$12,'0'!$A$12,IF(G8&lt;='0'!D$13,'0'!$A$13,IF(G8&lt;='0'!D$14,'0'!$A$14,IF(G8&lt;='0'!D$15,'0'!$A$15,IF(G8&lt;='0'!D$16,'0'!$A$16,IF(G8&lt;='0'!D$17,'0'!$A$17,IF(G8&lt;='0'!D$18,'0'!$A$18,IF(G8&lt;='0'!D$19,'0'!$A$19,IF(G8&lt;='0'!D$20,'0'!$A$20,IF(G8&lt;='0'!D$21,'0'!$A$21,IF(G8&lt;='0'!D$22,'0'!$A$22,IF(G8&lt;='0'!D$23,'0'!$A$23,IF(G8&lt;='0'!D$24,'0'!$A$24,IF(G8&lt;='0'!D$25,'0'!$A$25,IF(G8&lt;='0'!D$26,'0'!$A$26,IF(G8&lt;='0'!D$27,'0'!$A$27,IF(G8&lt;='0'!D$28,'0'!$A$28,IF(G8&lt;='0'!D$29,'0'!$A$29,IF(G8&lt;='0'!D$30,'0'!$A$30,IF(G8&lt;='0'!D$31,'0'!$A$31,IF(G8&lt;='0'!D$32,'0'!$A$32,IF(G8&lt;='0'!D$33,'0'!$A$33,IF(G8&lt;='0'!D$34,'0'!$A$34,IF(G8&lt;='0'!D$35,'0'!$A$35,IF(G8&lt;='0'!D$36,'0'!$A$36,IF(G8&lt;='0'!D$37,'0'!$A$37,IF(G8&lt;='0'!D$38,'0'!$A$38,IF(G8&lt;='0'!D$39,'0'!$A$39,IF(G8&lt;='0'!D$40,'0'!$A$40,IF(G8&lt;='0'!D$41,'0'!$A$41,IF(G8&lt;='0'!D$42,'0'!$A$42,IF(G8&lt;='0'!D$43,'0'!$A$43,IF(G8&lt;='0'!D$44,'0'!$A$44,IF(G8&lt;='0'!D$45,'0'!$A$45,IF(G8&lt;='0'!D$46,'0'!D$46,IF(G8&lt;='0'!D$47,'0'!$A$47,IF(G8&lt;='0'!D$48,'0'!$A$48,IF(G8&lt;='0'!D$49,'0'!$A$49,IF(G8&lt;='0'!D$50,'0'!$A$50,IF(G8&lt;='0'!D$51,'0'!$A$51,IF(G8&lt;='0'!D$52,'0'!$A$52,IF(G8&lt;='0'!D$53,'0'!$A$53,IF(G8&lt;='0'!D$54,'0'!$A$54,IF(G8&lt;='0'!D$55,'0'!$A$55,IF(G8&lt;='0'!D$56,'0'!$A$56,IF(G8&lt;='0'!D$57,'0'!$A$57,IF(G8&lt;='0'!D$58,'0'!$A$58,IF(G8&lt;='0'!D$59,'0'!$A$59,IF(G8&lt;='0'!D$60,'0'!$A$60,IF(G8&lt;='0'!D$61,'0'!$A$61,IF(G8&lt;='0'!D$62,'0'!$A$62,IF(G8&lt;='0'!D$63,'0'!$A$63,IF(G8&lt;='0'!D$64,'0'!$A$64,IF(G8&lt;='0'!D$65,'0'!$A$65,IF(G8&lt;='0'!D$66,'0'!$A$66,IF(G8&lt;='0'!D$67,'0'!$A$67,IF(G8&lt;='0'!D$68,'0'!$A$68,'SP6 Puławy'!U8)))))))))))))))))))))))))))))))))))))))))))))))))))))))))))))))))</f>
        <v>63</v>
      </c>
      <c r="J8" s="10">
        <f>IF(I8=0,,IF(I8='0'!E$5,'0'!$A$5,IF(I8='0'!E$6,'0'!$A$6,IF(I8='0'!E$7,'0'!$A$7,IF(I8='0'!E$9,'0'!$A$9,IF(I8='0'!E$10,'0'!$A$10,IF(I8='0'!E$11,'0'!$A$11,IF(I8='0'!E$12,'0'!$A$12,IF(I8='0'!E$13,'0'!$A$13,IF(I8='0'!E$14,'0'!$A$14,IF(I8='0'!E$15,'0'!$A$15,IF(I8='0'!E$16,'0'!$A$16,IF(I8='0'!E$17,'0'!$A$17,IF(I8='0'!E$18,'0'!$A$18,IF(I8='0'!E$19,'0'!$A$19,IF(I8='0'!E$20,'0'!$A$20,IF(I8='0'!E$21,'0'!$A$21,IF(I8='0'!E$22,'0'!$A$22,IF(I8='0'!E$23,'0'!$A$23,IF(I8='0'!E$24,'0'!$A$24,IF(I8='0'!E$25,'0'!$A$25,IF(I8='0'!E$26,'0'!$A$26,IF(I8='0'!E$27,'0'!$A$27,IF(I8='0'!E$28,'0'!$A$28,IF(I8='0'!E$29,'0'!$A$29,IF(I8='0'!E$30,'0'!$A$30,IF(I8='0'!E$31,'0'!$A$31,IF(I8='0'!E$32,'0'!$A$32,IF(I8='0'!E$33,'0'!$A$33,IF(I8='0'!E$34,'0'!$A$34,IF(I8='0'!E$35,'0'!$A$35,IF(I8='0'!E$36,'0'!$A$36,IF(I8='0'!E$37,'0'!$A$37,IF(I8='0'!E$38,'0'!$A$38,IF(I8='0'!E$39,'0'!$A$39,IF(I8='0'!E$40,'0'!$A$40,IF(I8='0'!E$41,'0'!$A$41,IF(I8='0'!E$42,'0'!$A$42,IF(I8='0'!E$43,'0'!$A$43,IF(I8='0'!E$44,'0'!$A$44,IF(I8='0'!E$45,'0'!$A$45,IF(I8='0'!E$46,'0'!E$46,IF(I8='0'!E$47,'0'!$A$47,IF(I8='0'!E$48,'0'!$A$48,IF(I8='0'!E$49,'0'!$A$49,IF(I8='0'!E$50,'0'!$A$50,IF(I8='0'!E$51,'0'!$A$51,IF(I8='0'!E$52,'0'!$A$52,IF(I8='0'!E$53,'0'!$A$53,IF(I8='0'!E$54,'0'!$A$54,IF(I8='0'!E$55,'0'!$A$55,IF(I8='0'!E$56,'0'!$A$56,IF(I8='0'!E$57,'0'!$A$57,IF(I8='0'!E$58,'0'!$A$58,IF(I8='0'!E$59,'0'!$A$59,IF(I8='0'!E$60,'0'!$A$60,IF(I8='0'!E$61,'0'!$A$61,IF(I8='0'!E$62,'0'!$A$62,IF(I8='0'!E$63,'0'!$A$63,IF(I8='0'!E$64,'0'!$A$64,IF(I8='0'!E$65,'0'!$A$65,IF(I8='0'!E$66,'0'!$A$66,IF(I8='0'!E$67,'0'!$A$67,IF(I8='0'!E$68,'0'!$A$68,IF(I8='0'!E$69,'0'!$A$69,'SP6 Puławy'!Y8)))))))))))))))))))))))))))))))))))))))))))))))))))))))))))))))))</f>
        <v>0</v>
      </c>
      <c r="K8">
        <v>4.0599999999999996</v>
      </c>
      <c r="L8" s="10">
        <f>IF(K8=0,,IF(K8='0'!F$5,'0'!$A$5,IF(K8&gt;='0'!F$6,'0'!$A$6,IF(K8&gt;='0'!F$7,'0'!$A$7,IF(K8&gt;='0'!F$8,'0'!$A$8,IF(K8&gt;='0'!F$9,'0'!$A$9,IF(K8&gt;='0'!F$10,'0'!$A$10,IF(K8&gt;='0'!F$11,'0'!$A$11,IF(K8&gt;='0'!F$12,'0'!$A$12,IF(K8&gt;='0'!F$13,'0'!$A$13,IF(K8&gt;='0'!F$14,'0'!$A$14,IF(K8&gt;='0'!F$15,'0'!$A$15,IF(K8&gt;='0'!F$16,'0'!$A$16,IF(K8&gt;='0'!F$17,'0'!$A$17,IF(K8&gt;='0'!F$18,'0'!$A$18,IF(K8&gt;='0'!F$19,'0'!$A$19,IF(K8&gt;='0'!F$20,'0'!$A$20,IF(K8&gt;='0'!F$21,'0'!$A$21,IF(K8&gt;='0'!F$22,'0'!$A$22,IF(K8&gt;='0'!F$23,'0'!$A$23,IF(K8&gt;='0'!F$24,'0'!$A$24,IF(K8&gt;='0'!F$25,'0'!$A$25,IF(K8&gt;='0'!F$26,'0'!$A$26,IF(K8&gt;='0'!F$27,'0'!$A$27,IF(K8&gt;='0'!F$28,'0'!$A$28,IF(K8&gt;='0'!F$29,'0'!$A$29,IF(K8&gt;='0'!F$30,'0'!$A$30,IF(K8&gt;='0'!F$31,'0'!$A$31,IF(K8&gt;='0'!F$32,'0'!$A$32,IF(K8&gt;='0'!F$33,'0'!$A$33,IF(K8&gt;='0'!F$34,'0'!$A$34,IF(K8&gt;='0'!F$35,'0'!$A$35,IF(K8&gt;='0'!F$36,'0'!$A$36,IF(K8&gt;='0'!F$37,'0'!$A$37,IF(K8&gt;='0'!F$38,'0'!$A$38,IF(K8&gt;='0'!F$39,'0'!$A$39,IF(K8&gt;='0'!F$40,'0'!$A$40,IF(K8&gt;='0'!F$41,'0'!$A$41,IF(K8&gt;='0'!F$42,'0'!$A$42,IF(K8&gt;='0'!F$43,'0'!$A$43,IF(K8&gt;='0'!F$44,'0'!$A$44,IF(K8&gt;='0'!F$45,'0'!$A$45,IF(K8&gt;='0'!F$46,'0'!F$46,IF(K8&gt;='0'!F$47,'0'!$A$47,IF(K8&gt;='0'!F$48,'0'!$A$48,IF(K8&gt;='0'!F$49,'0'!$A$49,IF(K8&gt;='0'!F$50,'0'!$A$50,IF(K8&gt;='0'!F$51,'0'!$A$51,IF(K8&gt;='0'!F$52,'0'!$A$52,IF(K8&gt;='0'!F$53,'0'!$A$53,IF(K8&gt;='0'!F$54,'0'!$A$54,IF(K8&gt;='0'!F$55,'0'!$A$55,IF(K8&gt;='0'!F$56,'0'!$A$56,IF(K8&gt;='0'!F$57,'0'!$A$57,IF(K8&gt;='0'!F$58,'0'!$A$58,IF(K8&gt;='0'!F$59,'0'!$A$59,IF(K8&gt;='0'!F$60,'0'!$A$60,IF(K8='0'!F$61,'0'!$A$61,IF(K8&gt;='0'!F$62,'0'!$A$62,IF(K8&gt;='0'!F$63,'0'!$A$63,IF(K8&gt;='0'!F$64,'0'!$A$64,IF(K8='0'!F$65,'0'!$A$65,IF(K8&gt;='0'!F$66,'0'!$A$66,IF(K8&gt;='0'!F$67,'0'!$A$67,IF(K8&gt;='0'!F$68,'0'!$A$68,'SP6 Puławy'!AC8)))))))))))))))))))))))))))))))))))))))))))))))))))))))))))))))))</f>
        <v>57</v>
      </c>
      <c r="M8">
        <v>32</v>
      </c>
      <c r="N8" s="10">
        <f>IF(M8=0,,IF(M8='0'!G$5,'0'!$A$5,IF(M8='0'!G$6,'0'!$A$6,IF(M8='0'!G$7,'0'!$A$7,IF(M8='0'!G$8,'0'!$A$8,IF(M8='0'!G$9,'0'!$A$9,IF(M8='0'!G$10,'0'!$A$10,IF(M8='0'!G$11,'0'!$A$11,IF(M8='0'!G$12,'0'!$A$12,IF(M8='0'!G$13,'0'!$A$13,IF(M8='0'!G$14,'0'!$A$14,IF(M8='0'!G$15,'0'!$A$15,IF(M8='0'!G$16,'0'!$A$16,IF(M8='0'!G$17,'0'!$A$17,IF(M8='0'!G$18,'0'!$A$18,IF(M8='0'!G$19,'0'!$A$19,IF(M8='0'!G$20,'0'!$A$20,IF(M8='0'!G$21,'0'!$A$21,IF(M8='0'!G$22,'0'!$A$22,IF(M8='0'!G$23,'0'!$A$23,IF(M8='0'!G$24,'0'!$A$24,IF(M8='0'!G$25,'0'!$A$25,IF(M8='0'!G$26,'0'!$A$26,IF(M8='0'!G$27,'0'!$A$27,IF(M8='0'!G$28,'0'!$A$28,IF(M8='0'!G$29,'0'!$A$29,IF(M8='0'!G$30,'0'!$A$30,IF(M8='0'!G$31,'0'!$A$31,IF(M8='0'!G$32,'0'!$A$32,IF(M8='0'!G$33,'0'!$A$33,IF(M8='0'!G$34,'0'!$A$34,IF(M8='0'!G$35,'0'!$A$35,IF(M8='0'!G$36,'0'!$A$36,IF(M8='0'!G$37,'0'!$A$37,IF(M8='0'!G$38,'0'!$A$38,IF(M8='0'!G$39,'0'!$A$39,IF(M8='0'!G$40,'0'!$A$40,IF(M8='0'!G$41,'0'!$A$41,IF(M8='0'!G$42,'0'!$A$42,IF(M8='0'!G$43,'0'!$A$43,IF(M8='0'!G$44,'0'!$A$44,IF(M8='0'!G$45,'0'!$A$45,IF(M8='0'!G$46,'0'!G$46,IF(M8='0'!G$47,'0'!$A$47,IF(M8='0'!G$48,'0'!$A$48,IF(M8='0'!G$49,'0'!$A$49,IF(M8='0'!G$50,'0'!$A$50,IF(M8='0'!G$51,'0'!$A$51,IF(M8='0'!G$52,'0'!$A$52,IF(M8='0'!G$53,'0'!$A$53,IF(M8='0'!G$54,'0'!$A$54,IF(M8='0'!G$55,'0'!$A$55,IF(M8='0'!G$56,'0'!$A$56,IF(M8='0'!G$57,'0'!$A$57,IF(M8='0'!G$58,'0'!$A$58,IF(M8='0'!G$59,'0'!$A$59,IF(M8='0'!G$60,'0'!$A$60,IF(M8='0'!G$61,'0'!$A$61,IF(M8='0'!G$62,'0'!$A$62,IF(M8='0'!G$63,'0'!$A$63,IF(M8='0'!G$64,'0'!$A$64,IF(M8='0'!G$65,'0'!$A$65,IF(M8='0'!G$66,'0'!$A$66,IF(M8='0'!G$67,'0'!$A$67,IF(M8='0'!G$68,'0'!$A$68,'SP6 Puławy'!AG8)))))))))))))))))))))))))))))))))))))))))))))))))))))))))))))))))</f>
        <v>52</v>
      </c>
      <c r="O8" s="21">
        <f t="shared" si="0"/>
        <v>236</v>
      </c>
      <c r="P8" s="18">
        <f>MIN(O4:O9)</f>
        <v>139</v>
      </c>
      <c r="Q8" s="20">
        <f>IF(E8&lt;='0'!B$69,'0'!$A$69,IF(E8&lt;='0'!B$70,'0'!$A$70,IF(E8&lt;='0'!B$71,'0'!$A$71,IF(E8&lt;='0'!B$72,'0'!$A$72,IF(E8&lt;='0'!B$73,'0'!$A$73,IF(E8&lt;='0'!B$74,'0'!$A$74,IF(E8&lt;='0'!B$75,'0'!$A$75,IF(E8&lt;='0'!B$76,'0'!$A$76,IF(E8&lt;='0'!B$77,'0'!$A$77,IF(E8&lt;='0'!B$78,'0'!$A$78,IF(E8&lt;='0'!B$79,'0'!$A$79,IF(E8&lt;='0'!B$80,'0'!$A$80,IF(E8&lt;='0'!B$81,'0'!$A$81,IF(E8&lt;='0'!B$82,'0'!$A$82,IF(E8&lt;='0'!B$83,'0'!$A$83,IF(E8&lt;='0'!B$84,'0'!$A$84,IF(E8&lt;='0'!B$85,'0'!$A$85,IF(E8&lt;='0'!B$86,'0'!$A$86,IF(E8&lt;='0'!B$87,'0'!$A$87,IF(E8&lt;='0'!B$88,'0'!$A$88,IF(E8&lt;='0'!B$89,'0'!$A$89,IF(E8&lt;='0'!B$90,'0'!$A$90,IF(E8&lt;='0'!B$91,'0'!$A$91,IF(E8&lt;='0'!B$92,'0'!$A$92,IF(E8&lt;='0'!B$93,'0'!$A$93,IF(E8&lt;='0'!B$94,'0'!$A$94,IF(E8&lt;='0'!B$95,'0'!$A$95,IF(E8&lt;='0'!B$96,'0'!$A$96,IF(E8&lt;='0'!B$97,'0'!$A$97,IF(E8&lt;='0'!B$98,'0'!$A$98,IF(E8&lt;='0'!B$99,'0'!$A$99,IF(E8&lt;='0'!B$100,'0'!$A$100,IF(E8&lt;='0'!B$101,'0'!$A$101,IF(E8&lt;='0'!B$102,'0'!$A$102,IF(E8&lt;='0'!B$103,'0'!$A$103,IF(E8&lt;='0'!B$104,'0'!$A$104,IF(E8&lt;='0'!B$105,'0'!$A$105,IF(E8&lt;='0'!B$106,'0'!$A$106,IF(E8&lt;='0'!B$107,'0'!$A$108,IF(E8&lt;='0'!B$109,'0'!$A$109,IF(E8&lt;='0'!B$110,'0'!$A$110,IF(E8&lt;='0'!B$111,'0'!$A$111,IF(E8&lt;='0'!B$112,'0'!$A$112,IF(E8&lt;='0'!B$113,'0'!$A$113,IF(E8&lt;='0'!B$114,'0'!$A$114,IF(E8&lt;='0'!B$115,'0'!$A$115,IF(E8&lt;='0'!B$116,'0'!$A$116,IF(E8&lt;='0'!B$117,'0'!$A$117,IF(E8&lt;='0'!B$118,'0'!$A$118,IF(E8&lt;='0'!B$119,'0'!$A$119,IF(E8&lt;='0'!B$120,'0'!$A$120,IF(E8&lt;='0'!B$121,'0'!$A$121,IF(E8&lt;='0'!B$122,'0'!$A$122,IF(E8&lt;='0'!B$123,'0'!$A$123,IF(E8&lt;='0'!B$124,'0'!$A$124,IF(E8&lt;='0'!B$125,'0'!$A$125,IF(E8&lt;='0'!B$126,'0'!$A$126,IF(E8&lt;='0'!B$127,'0'!$A$127,IF(E8&lt;='0'!B$128,'0'!$A$128,IF(E8&lt;='0'!B$129,'0'!$A$129,IF(E8&lt;='0'!B$130,'0'!$A$130,IF(E8&lt;='0'!B$131,'0'!$A$131,IF(E8&lt;='0'!B$132,'0'!$A$132,IF(E8&lt;='0'!B$133,'0'!$A$133,IF(E8&lt;='0'!B$134,'0'!$A$134,'SP6 Puławy'!R8)))))))))))))))))))))))))))))))))))))))))))))))))))))))))))))))))</f>
        <v>64</v>
      </c>
      <c r="R8" s="20">
        <f>IF(E8&lt;='0'!B$135,'0'!$A$135,IF(E8&lt;='0'!B$136,'0'!$A$136,IF(E8&lt;='0'!B$137,'0'!$A$137,IF(E8&lt;='0'!B$138,'0'!$A$138,IF(E8&lt;='0'!B$139,'0'!$A$139,IF(E8&lt;='0'!B$140,'0'!$A$140,IF(E8&lt;='0'!B$141,'0'!$A$141,IF(E8&lt;='0'!B$142,'0'!$A$142,IF(E8&lt;='0'!B$143,'0'!$A$143,IF(E8&lt;='0'!B$144,'0'!$A$144,IF(E8&lt;='0'!B$145,'0'!$A$145,IF(E8&lt;='0'!B$146,'0'!$A$146,IF(E8&lt;='0'!B$147,'0'!$A$147,IF(E8&lt;='0'!B$148,'0'!$A$148,IF(E8&lt;='0'!B$149,'0'!$A$149,IF(E8&lt;='0'!B$150,'0'!$A$150,IF(E8&lt;='0'!B$151,'0'!$A$151,IF(E8&lt;='0'!B$152,'0'!$A$152,IF(E8&lt;='0'!B$153,'0'!$A$153,IF(E8&lt;='0'!B$154,'0'!$A$154,IF(E8&lt;='0'!B$155,'0'!$A$155,IF(E8&lt;='0'!B$156,'0'!$A$156,IF(E8&lt;='0'!B$157,'0'!$A$157,IF(E8&lt;='0'!B$158,'0'!$A$158,IF(E8&lt;='0'!B$159,'0'!$A$159,IF(E8&lt;='0'!B$160,'0'!$A$160,IF(E8&lt;='0'!B$161,'0'!$A$161,IF(E8&lt;='0'!B$162,'0'!$A$162,IF(E8&lt;='0'!B$163,'0'!$A$163,IF(E8&lt;='0'!B$164,'0'!$A$164,IF(E8&lt;='0'!B$165,'0'!$A$165,IF(E8&lt;='0'!B$166,'0'!$A$166,IF(E8&lt;='0'!B$167,'0'!$A$167,IF(E8&lt;='0'!B$168,'0'!$A$168,IF(E8&lt;='0'!B$169,'0'!$A$169,IF(E8&lt;='0'!B$170,'0'!$A$170,IF(E8&lt;='0'!B$171,'0'!$A$171,IF(E8&lt;='0'!B$172,'0'!$A$172,IF(E8&lt;='0'!B$173,'0'!$A$173,IF(E8&lt;='0'!B$174,'0'!$A$174,IF(E8&lt;='0'!B$175,'0'!$A$175,IF(E8&lt;='0'!B$176,'0'!$A$176,IF(E8&lt;='0'!B$177,'0'!$A$177,IF(E8&lt;='0'!B$178,'0'!$A$178,IF(E8&lt;='0'!B$179,'0'!$A$179,IF(E8&lt;='0'!B$180,'0'!$A$180,IF(E8&lt;='0'!B$181,'0'!$A$181,IF(E8&lt;='0'!B$182,'0'!$A$182,IF(E8&lt;='0'!B$183,'0'!$A$183,IF(E8&lt;='0'!B$184,'0'!$A$184,IF(E8&lt;='0'!B$185,'0'!$A$185,IF(E8&lt;='0'!B$186,'0'!$A$186,IF(E8&lt;='0'!B$187,'0'!$A$187,IF(E8&lt;='0'!B$188,'0'!$A$188,IF(E8&lt;='0'!B$189,'0'!$A$189,IF(E8&lt;='0'!B$190,'0'!$A$190,IF(E8&lt;='0'!B$191,'0'!$A$191,IF(E8&lt;='0'!B$192,'0'!$A$192,IF(E8&lt;='0'!B$193,'0'!$A$193,IF(E8&lt;='0'!B$194,'0'!$A$194,IF(E8&lt;='0'!B$195,'0'!$A$195,IF(E8&lt;='0'!B$196,'0'!$A$196,IF(E8&lt;='0'!B$197,'0'!$A$197,S8)))))))))))))))))))))))))))))))))))))))))))))))))))))))))))))))</f>
        <v>64</v>
      </c>
      <c r="S8" s="20">
        <f>IF(E8&lt;='0'!B$197,'0'!$A$197,IF(E8&lt;='0'!B$198,'0'!$A$198,IF(E8&lt;='0'!B$199,'0'!$A$199,IF(E8&lt;='0'!B$200,'0'!$A$200,IF(E8&lt;='0'!B$201,'0'!$A$201,IF(E8&lt;='0'!B$202,'0'!$A$202,IF(E8&lt;='0'!B$203,'0'!$A$203,IF(E8&lt;='0'!B$204,'0'!$A$204,"0"))))))))</f>
        <v>8</v>
      </c>
      <c r="T8" s="20"/>
      <c r="U8" s="20">
        <f>IF(G8&lt;='0'!D$69,'0'!$A$69,IF(G8&lt;='0'!D$70,'0'!$A$70,IF(G8&lt;='0'!D$71,'0'!$A$71,IF(G8&lt;='0'!D$72,'0'!$A$72,IF(G8&lt;='0'!D$73,'0'!$A$73,IF(G8&lt;='0'!D$74,'0'!$A$74,IF(G8&lt;='0'!D$75,'0'!$A$75,IF(G8&lt;='0'!D$76,'0'!$A$76,IF(G8&lt;='0'!D$77,'0'!$A$77,IF(G8&lt;='0'!D$78,'0'!$A$78,IF(G8&lt;='0'!D$79,'0'!$A$79,IF(G8&lt;='0'!D$80,'0'!$A$80,IF(G8&lt;='0'!D$81,'0'!$A$81,IF(G8&lt;='0'!D$82,'0'!$A$82,IF(G8&lt;='0'!D$83,'0'!$A$83,IF(G8&lt;='0'!D$84,'0'!$A$84,IF(G8&lt;='0'!D$85,'0'!$A$85,IF(G8&lt;='0'!D$86,'0'!$A$86,IF(G8&lt;='0'!D$87,'0'!$A$87,IF(G8&lt;='0'!D$88,'0'!$A$88,IF(G8&lt;='0'!D$89,'0'!$A$89,IF(G8&lt;='0'!D$90,'0'!$A$90,IF(G8&lt;='0'!D$91,'0'!$A$91,IF(G8&lt;='0'!D$92,'0'!$A$92,IF(G8&lt;='0'!D$93,'0'!$A$93,IF(G8&lt;='0'!D$94,'0'!$A$94,IF(G8&lt;='0'!D$95,'0'!$A$95,IF(G8&lt;='0'!D$96,'0'!$A$96,IF(G8&lt;='0'!D$97,'0'!$A$97,IF(G8&lt;='0'!D$98,'0'!$A$98,IF(G8&lt;='0'!D$99,'0'!$A$99,IF(G8&lt;='0'!D$100,'0'!$A$100,IF(G8&lt;='0'!D$101,'0'!$A$101,IF(G8&lt;='0'!D$102,'0'!$A$102,IF(G8&lt;='0'!D$103,'0'!$A$103,IF(G8&lt;='0'!D$104,'0'!$A$104,IF(G8&lt;='0'!D$105,'0'!$A$105,IF(G8&lt;='0'!D$106,'0'!$A$106,IF(G8&lt;='0'!D$107,'0'!$A$108,IF(G8&lt;='0'!D$109,'0'!$A$109,IF(G8&lt;='0'!D$110,'0'!$A$110,IF(G8&lt;='0'!D$111,'0'!$A$111,IF(G8&lt;='0'!D$112,'0'!$A$112,IF(G8&lt;='0'!D$113,'0'!$A$113,IF(G8&lt;='0'!D$114,'0'!$A$114,IF(G8&lt;='0'!D$115,'0'!$A$115,IF(G8&lt;='0'!D$116,'0'!$A$116,IF(G8&lt;='0'!D$117,'0'!$A$117,IF(G8&lt;='0'!D$118,'0'!$A$118,IF(G8&lt;='0'!D$119,'0'!$A$119,IF(G8&lt;='0'!D$120,'0'!$A$120,IF(G8&lt;='0'!D$121,'0'!$A$121,IF(G8&lt;='0'!D$122,'0'!$A$122,IF(G8&lt;='0'!D$123,'0'!$A$123,IF(G8&lt;='0'!D$124,'0'!$A$124,IF(G8&lt;='0'!D$125,'0'!$A$125,IF(G8&lt;='0'!D$126,'0'!$A$126,IF(G8&lt;='0'!D$127,'0'!$A$127,IF(G8&lt;='0'!D$128,'0'!$A$128,IF(G8&lt;='0'!D$129,'0'!$A$129,IF(G8&lt;='0'!D$130,'0'!$A$130,IF(G8&lt;='0'!D$131,'0'!$A$131,IF(G8&lt;='0'!D$132,'0'!$A$132,IF(G8&lt;='0'!D$133,'0'!$A$133,IF(G8&lt;='0'!D$134,'0'!$A$134,'SP6 Puławy'!V8)))))))))))))))))))))))))))))))))))))))))))))))))))))))))))))))))</f>
        <v>63</v>
      </c>
      <c r="V8" s="20">
        <f>IF(G8&lt;='0'!D$135,'0'!$A$135,IF(G8&lt;='0'!D$136,'0'!$A$136,IF(G8&lt;='0'!D$137,'0'!$A$137,IF(G8&lt;='0'!D$138,'0'!$A$138,IF(G8&lt;='0'!D$139,'0'!$A$139,IF(G8&lt;='0'!D$140,'0'!$A$140,IF(G8&lt;='0'!D$141,'0'!$A$141,IF(G8&lt;='0'!D$142,'0'!$A$142,IF(G8&lt;='0'!D$143,'0'!$A$143,IF(G8&lt;='0'!D$144,'0'!$A$144,IF(G8&lt;='0'!D$145,'0'!$A$145,IF(G8&lt;='0'!D$146,'0'!$A$146,IF(G8&lt;='0'!D$147,'0'!$A$147,IF(G8&lt;='0'!D$148,'0'!$A$148,IF(G8&lt;='0'!D$149,'0'!$A$149,IF(G8&lt;='0'!D$150,'0'!$A$150,IF(G8&lt;='0'!D$151,'0'!$A$151,IF(G8&lt;='0'!D$152,'0'!$A$152,IF(G8&lt;='0'!D$153,'0'!$A$153,IF(G8&lt;='0'!D$154,'0'!$A$154,IF(G8&lt;='0'!D$155,'0'!$A$155,IF(G8&lt;='0'!D$156,'0'!$A$156,IF(G8&lt;='0'!D$157,'0'!$A$157,IF(G8&lt;='0'!D$158,'0'!$A$158,IF(G8&lt;='0'!D$159,'0'!$A$159,IF(G8&lt;='0'!D$160,'0'!$A$160,IF(G8&lt;='0'!D$161,'0'!$A$161,IF(G8&lt;='0'!D$162,'0'!$A$162,IF(G8&lt;='0'!D$163,'0'!$A$163,IF(G8&lt;='0'!D$164,'0'!$A$164,IF(G8&lt;='0'!D$165,'0'!$A$165,IF(G8&lt;='0'!D$166,'0'!$A$166,IF(G8&lt;='0'!D$167,'0'!$A$167,IF(G8&lt;='0'!D$168,'0'!$A$168,IF(G8&lt;='0'!D$169,'0'!$A$169,IF(G8&lt;='0'!D$170,'0'!$A$170,IF(G8&lt;='0'!D$171,'0'!$A$171,IF(G8&lt;='0'!D$172,'0'!$A$172,IF(G8&lt;='0'!D$173,'0'!$A$173,IF(G8&lt;='0'!D$174,'0'!$A$174,IF(G8&lt;='0'!D$175,'0'!$A$175,IF(G8&lt;='0'!D$176,'0'!$A$176,IF(G8&lt;='0'!D$177,'0'!$A$177,IF(G8&lt;='0'!D$178,'0'!$A$178,IF(G8&lt;='0'!D$179,'0'!$A$179,IF(G8&lt;='0'!D$180,'0'!$A$180,IF(G8&lt;='0'!D$181,'0'!$A$181,IF(G8&lt;='0'!D$182,'0'!$A$182,IF(G8&lt;='0'!D$183,'0'!$A$183,IF(G8&lt;='0'!D$184,'0'!$A$184,IF(G8&lt;='0'!D$185,'0'!$A$185,IF(G8&lt;='0'!D$186,'0'!$A$186,IF(G8&lt;='0'!D$187,'0'!$A$187,IF(G8&lt;='0'!D$188,'0'!$A$188,IF(G8&lt;='0'!D$189,'0'!$A$189,IF(G8&lt;='0'!D$190,'0'!$A$190,IF(G8&lt;='0'!D$191,'0'!$A$191,IF(G8&lt;='0'!D$192,'0'!$A$192,IF(G8&lt;='0'!D$193,'0'!$A$193,IF(G8&lt;='0'!D$194,'0'!$A$194,IF(G8&lt;='0'!D$195,'0'!$A$195,IF(G8&lt;='0'!D$196,'0'!$A$196,IF(G8&lt;='0'!D$197,'0'!$A$197,W8)))))))))))))))))))))))))))))))))))))))))))))))))))))))))))))))</f>
        <v>63</v>
      </c>
      <c r="W8" s="20">
        <f>IF(G8&lt;='0'!D$197,'0'!$A$197,IF(G8&lt;='0'!D$198,'0'!$A$198,IF(G8&lt;='0'!D$199,'0'!$A$199,IF(G8&lt;='0'!D$200,'0'!$A$200,IF(G8&lt;='0'!D$201,'0'!$A$201,IF(G8&lt;='0'!D$202,'0'!$A$202,IF(G8&lt;='0'!D$203,'0'!$A$203,IF(G8&lt;='0'!D$204,'0'!$A$204,"0"))))))))</f>
        <v>8</v>
      </c>
      <c r="X8" s="20"/>
      <c r="Y8" s="20">
        <f>IF(I8='0'!E$69,'0'!$A$69,IF(I8='0'!E$70,'0'!$A$70,IF(I8='0'!E$71,'0'!$A$71,IF(I8='0'!E$72,'0'!$A$72,IF(I8='0'!E$73,'0'!$A$73,IF(I8='0'!E$74,'0'!$A$74,IF(I8='0'!E$75,'0'!$A$75,IF(I8='0'!E$76,'0'!$A$76,IF(I8='0'!E$77,'0'!$A$77,IF(I8='0'!E$78,'0'!$A$78,IF(I8='0'!E$79,'0'!$A$79,IF(I8='0'!E$80,'0'!$A$80,IF(I8='0'!E$81,'0'!$A$81,IF(I8='0'!E$82,'0'!$A$82,IF(I8='0'!E$83,'0'!$A$83,IF(I8='0'!E$84,'0'!$A$84,IF(I8='0'!E$85,'0'!$A$85,IF(I8='0'!E$86,'0'!$A$86,IF(I8='0'!E$87,'0'!$A$87,IF(I8='0'!E$88,'0'!$A$88,IF(I8='0'!E$89,'0'!$A$89,IF(I8='0'!E$90,'0'!$A$90,IF(I8='0'!E$91,'0'!$A$91,IF(I8='0'!E$92,'0'!$A$92,IF(I8='0'!E$93,'0'!$A$93,IF(I8='0'!E$94,'0'!$A$94,IF(I8='0'!E$95,'0'!$A$95,IF(I8='0'!E$96,'0'!$A$96,IF(I8='0'!E$97,'0'!$A$97,IF(I8='0'!E$98,'0'!$A$98,IF(I8='0'!E$99,'0'!$A$99,IF(I8='0'!E$100,'0'!$A$100,IF(I8='0'!E$101,'0'!$A$101,IF(I8='0'!E$102,'0'!$A$102,IF(I8='0'!E$103,'0'!$A$103,IF(I8='0'!E$104,'0'!$A$104,IF(I8='0'!E$105,'0'!$A$105,IF(I8='0'!E$106,'0'!$A$106,IF(I8='0'!E$107,'0'!$A$108,IF(I8='0'!E$109,'0'!$A$109,IF(I8='0'!E$110,'0'!$A$110,IF(I8='0'!E$111,'0'!$A$111,IF(I8='0'!E$112,'0'!$A$112,IF(I8='0'!E$113,'0'!$A$113,IF(I8='0'!E$114,'0'!$A$114,IF(I8='0'!E$115,'0'!$A$115,IF(I8='0'!E$116,'0'!$A$116,IF(I8='0'!E$117,'0'!$A$117,IF(I8='0'!E$118,'0'!$A$118,IF(I8='0'!E$119,'0'!$A$119,IF(I8='0'!E$120,'0'!$A$120,IF(I8='0'!E$121,'0'!$A$121,IF(I8='0'!E$122,'0'!$A$122,IF(I8='0'!E$123,'0'!$A$123,IF(I8='0'!E$124,'0'!$A$124,IF(I8='0'!E$125,'0'!$A$125,IF(I8='0'!E$126,'0'!$A$126,IF(I8='0'!E$127,'0'!$A$127,IF(I8='0'!E$128,'0'!$A$128,IF(I8='0'!E$129,'0'!$A$129,IF(I8='0'!E$130,'0'!$A$130,IF(I8='0'!E$131,'0'!$A$131,IF(I8='0'!E$132,'0'!$A$132,IF(I8='0'!E$133,'0'!$A$133,IF(I8='0'!E$134,'0'!$A$134,'SP6 Puławy'!Z8)))))))))))))))))))))))))))))))))))))))))))))))))))))))))))))))))</f>
        <v>136</v>
      </c>
      <c r="Z8" s="20">
        <f>IF(I8='0'!E$135,'0'!$A$135,IF(I8='0'!E$136,'0'!$A$136,IF(I8='0'!E$137,'0'!$A$137,IF(I8='0'!E$138,'0'!$A$138,IF(I8='0'!E$139,'0'!$A$139,IF(I8='0'!E$140,'0'!$A$140,IF(I8='0'!E$141,'0'!$A$141,IF(I8='0'!E$142,'0'!$A$142,IF(I8='0'!E$143,'0'!$A$143,IF(I8='0'!E$144,'0'!$A$144,IF(I8='0'!E$145,'0'!$A$145,IF(I8='0'!E$146,'0'!$A$146,IF(I8='0'!E$147,'0'!$A$147,IF(I8='0'!E$148,'0'!$A$148,IF(I8='0'!E$149,'0'!$A$149,IF(I8='0'!E$150,'0'!$A$150,IF(I8='0'!E$151,'0'!$A$151,IF(I8='0'!E$152,'0'!$A$152,IF(I8='0'!E$153,'0'!$A$153,IF(I8='0'!E$154,'0'!$A$154,IF(I8='0'!E$155,'0'!$A$155,IF(I8='0'!E$156,'0'!$A$156,IF(I8='0'!E$157,'0'!$A$157,IF(I8='0'!E$158,'0'!$A$158,IF(I8='0'!E$159,'0'!$A$159,IF(I8='0'!E$160,'0'!$A$160,IF(I8='0'!E$161,'0'!$A$161,IF(I8='0'!E$162,'0'!$A$162,IF(I8='0'!E$163,'0'!$A$163,IF(I8='0'!E$164,'0'!$A$164,IF(I8='0'!E$165,'0'!$A$165,IF(I8='0'!E$166,'0'!$A$166,IF(I8='0'!E$167,'0'!$A$167,IF(I8='0'!E$168,'0'!$A$168,IF(I8='0'!E$169,'0'!$A$169,IF(I8='0'!E$170,'0'!$A$170,IF(I8='0'!E$171,'0'!$A$171,IF(I8='0'!E$172,'0'!$A$172,IF(I8='0'!E$173,'0'!$A$173,IF(I8='0'!E$174,'0'!$A$174,IF(I8='0'!E$175,'0'!$A$175,IF(I8='0'!E$176,'0'!$A$176,IF(I8='0'!E$177,'0'!$A$177,IF(I8='0'!E$178,'0'!$A$178,IF(I8='0'!E$179,'0'!$A$179,IF(I8='0'!E$180,'0'!$A$180,IF(I8='0'!E$181,'0'!$A$181,IF(I8='0'!E$182,'0'!$A$182,IF(I8='0'!E$183,'0'!$A$183,IF(I8='0'!E$184,'0'!$A$184,IF(I8='0'!E$185,'0'!$A$185,IF(I8='0'!E$186,'0'!$A$186,IF(I8='0'!E$187,'0'!$A$187,IF(I8='0'!E$188,'0'!$A$188,IF(I8='0'!E$189,'0'!$A$189,IF(I8='0'!E$190,'0'!$A$190,IF(I8='0'!E$191,'0'!$A$191,IF(I8='0'!E$192,'0'!$A$192,IF(I8='0'!E$193,'0'!$A$193,IF(I8='0'!E$194,'0'!$A$194,IF(I8='0'!E$195,'0'!$A$195,IF(I8='0'!E$196,'0'!$A$196,IF(I8='0'!E$197,'0'!$A$197,AA8)))))))))))))))))))))))))))))))))))))))))))))))))))))))))))))))</f>
        <v>70</v>
      </c>
      <c r="AA8" s="20" t="str">
        <f>IF(I8&gt;='0'!E$197,'0'!$A$197,IF(I8&gt;='0'!E$198,'0'!$A$198,IF(I8&gt;='0'!E$199,'0'!$A$199,IF(I8&gt;='0'!E$200,'0'!$A$200,IF(I8&gt;='0'!E$201,'0'!$A$201,IF(I8&gt;='0'!E$202,'0'!$A$202,IF(I8&gt;='0'!E$203,'0'!$A$203,IF(I8&gt;='0'!E$204,'0'!$A$204,"0"))))))))</f>
        <v>0</v>
      </c>
      <c r="AB8" s="20"/>
      <c r="AC8" s="20">
        <f>IF(K8='0'!F$69,'0'!$A$69,IF(K8&gt;='0'!F$70,'0'!$A$70,IF(K8&gt;='0'!F$71,'0'!$A$71,IF(K8&gt;='0'!F$72,'0'!$A$72,IF(K8='0'!F$73,'0'!$A$73,IF(K8&gt;='0'!F$74,'0'!$A$74,IF(K8&gt;='0'!F$75,'0'!$A$75,IF(K8&gt;='0'!F$76,'0'!$A$76,IF(K8='0'!F$77,'0'!$A$77,IF(K8&gt;='0'!F$78,'0'!$A$78,IF(K8&gt;='0'!F$79,'0'!$A$79,IF(K8&gt;='0'!F$80,'0'!$A$80,IF(K8='0'!F$81,'0'!$A$81,IF(K8&gt;='0'!F$82,'0'!$A$82,IF(K8&gt;='0'!F$83,'0'!$A$83,IF(K8&gt;='0'!F$84,'0'!$A$84,IF(K8='0'!F$85,'0'!$A$85,IF(K8&gt;='0'!F$86,'0'!$A$86,IF(K8&gt;='0'!F$87,'0'!$A$87,IF(K8&gt;='0'!F$88,'0'!$A$88,IF(K8='0'!F$89,'0'!$A$89,IF(K8&gt;='0'!F$90,'0'!$A$90,IF(K8&gt;='0'!F$91,'0'!$A$91,IF(K8&gt;='0'!F$92,'0'!$A$92,IF(K8='0'!F$93,'0'!$A$93,IF(K8&gt;='0'!F$94,'0'!$A$94,IF(K8&gt;='0'!F$95,'0'!$A$95,IF(K8&gt;='0'!F$96,'0'!$A$96,IF(K8='0'!F$97,'0'!$A$97,IF(K8&gt;='0'!F$98,'0'!$A$98,IF(K8&gt;='0'!F$99,'0'!$A$99,IF(K8&gt;='0'!F$100,'0'!$A$100,IF(K8&gt;='0'!F$101,'0'!$A$101,IF(K8&gt;='0'!F$102,'0'!$A$102,IF(K8&gt;='0'!F$103,'0'!$A$103,IF(K8&gt;='0'!F$104,'0'!$A$104,IF(K8&gt;='0'!F$105,'0'!$A$105,IF(K8&gt;='0'!F$106,'0'!$A$106,IF(K8&gt;='0'!F$107,'0'!$A$108,IF(K8&gt;='0'!F$109,'0'!$A$109,IF(K8&gt;='0'!F$110,'0'!$A$110,IF(K8&gt;='0'!F$111,'0'!$A$111,IF(K8&gt;='0'!F$112,'0'!$A$112,IF(K8&gt;='0'!F$113,'0'!$A$113,IF(K8&gt;='0'!F$114,'0'!$A$114,IF(K8&gt;='0'!F$115,'0'!$A$115,IF(K8&gt;='0'!F$116,'0'!$A$116,IF(K8&gt;='0'!F$117,'0'!$A$117,IF(K8&gt;='0'!F$118,'0'!$A$118,IF(K8&gt;='0'!F$119,'0'!$A$119,IF(K8&gt;='0'!F$120,'0'!$A$120,IF(K8&gt;='0'!F$121,'0'!$A$121,IF(K8&gt;='0'!F$122,'0'!$A$122,IF(K8&gt;='0'!F$123,'0'!$A$123,IF(K8&gt;='0'!F$124,'0'!$A$124,IF(K8&gt;='0'!F$125,'0'!$A$125,IF(K8&gt;='0'!F$126,'0'!$A$126,IF(K8&gt;='0'!F$127,'0'!$A$127,IF(K8&gt;='0'!F$128,'0'!$A$128,IF(K8&gt;='0'!F$129,'0'!$A$129,IF(K8&gt;='0'!F$130,'0'!$A$130,IF(K8&gt;='0'!F$131,'0'!$A$131,IF(K8&gt;='0'!F$132,'0'!$A$132,IF(K8&gt;='0'!F$133,'0'!$A$133,IF(K8&gt;='0'!F$134,'0'!$A$134,'SP6 Puławy'!AD8)))))))))))))))))))))))))))))))))))))))))))))))))))))))))))))))))</f>
        <v>57</v>
      </c>
      <c r="AD8" s="20">
        <f>IF(K8&gt;='0'!F$135,'0'!$A$135,IF(K8&gt;='0'!F$136,'0'!$A$136,IF(K8&gt;='0'!F$137,'0'!$A$137,IF(K8&gt;='0'!F$138,'0'!$A$138,IF(K8&gt;='0'!F$139,'0'!$A$139,IF(K8&gt;='0'!F$140,'0'!$A$140,IF(K8&gt;='0'!F$141,'0'!$A$141,IF(K8&gt;='0'!F$142,'0'!$A$142,IF(K8&gt;='0'!F$143,'0'!$A$143,IF(K8&gt;='0'!F$144,'0'!$A$144,IF(K8&gt;='0'!F$145,'0'!$A$145,IF(K8&gt;='0'!F$146,'0'!$A$146,IF(K8&gt;='0'!F$147,'0'!$A$147,IF(K8&gt;='0'!F$148,'0'!$A$148,IF(K8&gt;='0'!F$149,'0'!$A$149,IF(K8&gt;='0'!F$150,'0'!$A$150,IF(K8&gt;='0'!F$151,'0'!$A$151,IF(K8&gt;='0'!F$152,'0'!$A$152,IF(K8&gt;='0'!F$153,'0'!$A$153,IF(K8&gt;='0'!F$154,'0'!$A$154,IF(K8&gt;='0'!F$155,'0'!$A$155,IF(K8&gt;='0'!F$156,'0'!$A$156,IF(K8&gt;='0'!F$157,'0'!$A$157,IF(K8&gt;='0'!F$158,'0'!$A$158,IF(K8&gt;='0'!F$159,'0'!$A$159,IF(K8&gt;='0'!F$160,'0'!$A$160,IF(K8&gt;='0'!F$161,'0'!$A$161,IF(K8&gt;='0'!F$162,'0'!$A$162,IF(K8&gt;='0'!F$163,'0'!$A$163,IF(K8&gt;='0'!F$164,'0'!$A$164,IF(K8&gt;='0'!F$165,'0'!$A$165,IF(K8&gt;='0'!F$166,'0'!$A$166,IF(K8&gt;='0'!F$167,'0'!$A$167,IF(K8&gt;='0'!F$168,'0'!$A$168,IF(K8&gt;='0'!F$169,'0'!$A$169,IF(K8&gt;='0'!F$170,'0'!$A$170,IF(K8&gt;='0'!F$171,'0'!$A$171,IF(K8&gt;='0'!F$172,'0'!$A$172,IF(K8&gt;='0'!F$173,'0'!$A$173,IF(K8&gt;='0'!F$174,'0'!$A$174,IF(K8&gt;='0'!F$175,'0'!$A$175,IF(K8&gt;='0'!F$176,'0'!$A$176,IF(K8&gt;='0'!F$177,'0'!$A$177,IF(K8&gt;='0'!F$178,'0'!$A$178,IF(K8&gt;='0'!F$179,'0'!$A$179,IF(K8&gt;='0'!F$180,'0'!$A$180,IF(K8&gt;='0'!F$181,'0'!$A$181,IF(K8&gt;='0'!F$182,'0'!$A$182,IF(K8&gt;='0'!F$183,'0'!$A$183,IF(K8&gt;='0'!F$184,'0'!$A$184,IF(K8&gt;='0'!F$185,'0'!$A$185,IF(K8&gt;='0'!F$186,'0'!$A$186,IF(K8&gt;='0'!F$187,'0'!$A$187,IF(K8&gt;='0'!F$188,'0'!$A$188,IF(K8&gt;='0'!F$189,'0'!$A$189,IF(K8&gt;='0'!F$190,'0'!$A$190,IF(K8&gt;='0'!F$191,'0'!$A$191,IF(K8&gt;='0'!F$192,'0'!$A$192,IF(K8&gt;='0'!F$193,'0'!$A$193,IF(K8&gt;='0'!F$194,'0'!$A$194,IF(K8&gt;='0'!F$195,'0'!$A$195,IF(K8&gt;='0'!F$196,'0'!$A$196,IF(K8&gt;='0'!F$197,'0'!$A$197,AE8)))))))))))))))))))))))))))))))))))))))))))))))))))))))))))))))</f>
        <v>57</v>
      </c>
      <c r="AE8" s="20">
        <f>IF(K8&gt;='0'!F$197,'0'!$A$197,IF(K8&gt;='0'!F$198,'0'!$A$198,IF(K8&gt;='0'!F$199,'0'!$A$199,IF(K8&gt;='0'!F$200,'0'!$A$200,IF(K8&gt;='0'!F$201,'0'!$A$201,IF(K8&gt;='0'!F$202,'0'!$A$202,IF(K8&gt;='0'!F$203,'0'!$A$203,IF(K8&gt;='0'!F$204,'0'!$A$204,"0"))))))))</f>
        <v>8</v>
      </c>
      <c r="AF8" s="18"/>
      <c r="AG8" s="20">
        <f>IF(M8='0'!G$69,'0'!$A$69,IF(M8='0'!G$70,'0'!$A$70,IF(M8='0'!G$71,'0'!$A$71,IF(M8='0'!G$72,'0'!$A$72,IF(M8='0'!G$73,'0'!$A$73,IF(M8='0'!G$74,'0'!$A$74,IF(M8='0'!G$75,'0'!$A$75,IF(M8='0'!G$76,'0'!$A$76,IF(M8='0'!G$77,'0'!$A$77,IF(M8='0'!G$78,'0'!$A$78,IF(M8='0'!G$79,'0'!$A$79,IF(M8='0'!G$80,'0'!$A$80,IF(M8='0'!G$81,'0'!$A$81,IF(M8='0'!G$82,'0'!$A$82,IF(M8='0'!G$83,'0'!$A$83,IF(M8='0'!G$84,'0'!$A$84,IF(M8='0'!G$85,'0'!$A$85,IF(M8='0'!G$86,'0'!$A$86,IF(M8='0'!G$87,'0'!$A$87,IF(M8='0'!G$88,'0'!$A$88,IF(M8='0'!G$89,'0'!$A$89,IF(M8='0'!G$90,'0'!$A$90,IF(M8='0'!G$91,'0'!$A$91,IF(M8='0'!G$92,'0'!$A$92,IF(M8='0'!G$93,'0'!$A$93,IF(M8='0'!G$94,'0'!$A$94,IF(M8='0'!G$95,'0'!$A$95,IF(M8='0'!G$96,'0'!$A$96,IF(M8='0'!G$97,'0'!$A$97,IF(M8='0'!G$98,'0'!$A$98,IF(M8='0'!G$99,'0'!$A$99,IF(M8='0'!G$100,'0'!$A$100,IF(M8='0'!G$101,'0'!$A$101,IF(M8='0'!G$102,'0'!$A$102,IF(M8='0'!G$103,'0'!$A$103,IF(M8='0'!G$104,'0'!$A$104,IF(M8='0'!G$105,'0'!$A$105,IF(M8='0'!G$106,'0'!$A$106,IF(M8='0'!G$107,'0'!$A$108,IF(M8='0'!G$109,'0'!$A$109,IF(M8='0'!G$110,'0'!$A$110,IF(M8='0'!G$111,'0'!$A$111,IF(M8='0'!G$112,'0'!$A$112,IF(M8='0'!G$113,'0'!$A$113,IF(M8='0'!G$114,'0'!$A$114,IF(M8='0'!G$115,'0'!$A$115,IF(M8='0'!G$116,'0'!$A$116,IF(M8='0'!G$117,'0'!$A$117,IF(M8='0'!G$118,'0'!$A$118,IF(M8='0'!G$119,'0'!$A$119,IF(M8='0'!G$120,'0'!$A$120,IF(M8='0'!G$121,'0'!$A$121,IF(M8='0'!G$122,'0'!$A$122,IF(M8='0'!G$123,'0'!$A$123,IF(M8='0'!G$124,'0'!$A$124,IF(M8='0'!G$125,'0'!$A$125,IF(M8='0'!G$126,'0'!$A$126,IF(M8='0'!G$127,'0'!$A$127,IF(M8='0'!G$128,'0'!$A$128,IF(M8='0'!G$129,'0'!$A$129,IF(M8='0'!G$130,'0'!$A$130,IF(M8='0'!G$131,'0'!$A$131,IF(M8='0'!G$132,'0'!$A$132,IF(M8='0'!G$133,'0'!$A$133,IF(M8='0'!G$134,'0'!$A$134,'SP6 Puławy'!AH8)))))))))))))))))))))))))))))))))))))))))))))))))))))))))))))))))</f>
        <v>52</v>
      </c>
      <c r="AH8" s="20">
        <f>IF(M8='0'!G$135,'0'!$A$135,IF(M8='0'!G$136,'0'!$A$136,IF(M8='0'!G$137,'0'!$A$137,IF(M8='0'!G$138,'0'!$A$138,IF(M8='0'!G$139,'0'!$A$139,IF(M8='0'!G$140,'0'!$A$140,IF(M8='0'!G$141,'0'!$A$141,IF(M8='0'!G$142,'0'!$A$142,IF(M8='0'!G$143,'0'!$A$143,IF(M8='0'!G$144,'0'!$A$144,IF(M8='0'!G$145,'0'!$A$145,IF(M8='0'!G$146,'0'!$A$146,IF(M8='0'!G$147,'0'!$A$147,IF(M8='0'!G$148,'0'!$A$148,IF(M8='0'!G$149,'0'!$A$149,IF(M8='0'!G$150,'0'!$A$150,IF(M8='0'!G$151,'0'!$A$151,IF(M8='0'!G$152,'0'!$A$152,IF(M8='0'!G$153,'0'!$A$153,IF(M8='0'!G$154,'0'!$A$154,IF(M8='0'!G$155,'0'!$A$155,IF(M8='0'!G$156,'0'!$A$156,IF(M8='0'!G$157,'0'!$A$157,IF(M8='0'!G$158,'0'!$A$158,IF(M8='0'!G$159,'0'!$A$159,IF(M8='0'!G$160,'0'!$A$160,IF(M8='0'!G$161,'0'!$A$161,IF(M8='0'!G$162,'0'!$A$162,IF(M8='0'!G$163,'0'!$A$163,IF(M8='0'!G$164,'0'!$A$164,IF(M8='0'!G$165,'0'!$A$165,IF(M8='0'!G$166,'0'!$A$166,IF(M8='0'!G$167,'0'!$A$167,IF(M8='0'!G$168,'0'!$A$168,IF(M8='0'!G$169,'0'!$A$169,IF(M8='0'!G$170,'0'!$A$170,IF(M8='0'!G$171,'0'!$A$171,IF(M8='0'!G$172,'0'!$A$172,IF(M8='0'!G$173,'0'!$A$173,IF(M8='0'!G$174,'0'!$A$174,IF(M8='0'!G$175,'0'!$A$175,IF(M8='0'!G$176,'0'!$A$176,IF(M8='0'!G$177,'0'!$A$177,IF(M8='0'!G$178,'0'!$A$178,IF(M8='0'!G$179,'0'!$A$179,IF(M8='0'!G$180,'0'!$A$180,IF(M8='0'!G$181,'0'!$A$181,IF(M8='0'!G$182,'0'!$A$182,IF(M8='0'!G$183,'0'!$A$183,IF(M8='0'!G$184,'0'!$A$184,IF(M8='0'!G$185,'0'!$A$185,IF(M8='0'!G$186,'0'!$A$186,IF(M8='0'!G$187,'0'!$A$187,IF(M8='0'!G$188,'0'!$A$188,IF(M8='0'!G$189,'0'!$A$189,IF(M8='0'!G$190,'0'!$A$190,IF(M8='0'!G$191,'0'!$A$191,IF(M8='0'!G$192,'0'!$A$192,IF(M8='0'!G$193,'0'!$A$193,IF(M8='0'!G$194,'0'!$A$194,IF(M8='0'!G$195,'0'!$A$195,IF(M8='0'!G$196,'0'!$A$196,IF(M8='0'!G$197,'0'!$A$197,AI8)))))))))))))))))))))))))))))))))))))))))))))))))))))))))))))))</f>
        <v>52</v>
      </c>
      <c r="AI8" s="20" t="str">
        <f>IF(M8='0'!G$197,'0'!$A$197,IF(M8='0'!G$198,'0'!$A$198,IF(M8='0'!G$199,'0'!$A$199,IF(M8='0'!G$200,'0'!$A$200,IF(M8='0'!G$201,'0'!$A$201,IF(M8='0'!G$202,'0'!$A$202,IF(M8='0'!G$203,'0'!$A$203,IF(M8&lt;='0'!G$204,'0'!$A$204,"0"))))))))</f>
        <v>0</v>
      </c>
    </row>
    <row r="9" spans="1:35" ht="15">
      <c r="A9">
        <v>6</v>
      </c>
      <c r="B9" t="s">
        <v>264</v>
      </c>
      <c r="C9" t="s">
        <v>193</v>
      </c>
      <c r="D9">
        <v>2005</v>
      </c>
      <c r="E9">
        <v>9.8000000000000007</v>
      </c>
      <c r="F9" s="10">
        <f>IF(E9=0,,IF(E9='0'!B$5,'0'!$A$5,IF(E9&lt;='0'!B$6,'0'!$A$6,IF(E9&lt;='0'!B$7,'0'!$A$7,IF(E9&lt;='0'!B$8,'0'!$A$8,IF(E9&lt;='0'!B$9,'0'!$A$9,IF(E9&lt;='0'!B$10,'0'!$A$10,IF(E9&lt;='0'!B$11,'0'!$A$11,IF(E9&lt;='0'!B$12,'0'!$A$12,IF(E9&lt;='0'!B$13,'0'!$A$13,IF(E9&lt;='0'!B$14,'0'!$A$14,IF(E9&lt;='0'!B$15,'0'!$A$15,IF(E9&lt;='0'!B$16,'0'!$A$16,IF(E9&lt;='0'!B$17,'0'!$A$17,IF(E9&lt;='0'!B$18,'0'!$A$18,IF(E9&lt;='0'!B$19,'0'!$A$19,IF(E9&lt;='0'!B$20,'0'!$A$20,IF(E9&lt;='0'!B$21,'0'!$A$21,IF(E9&lt;='0'!B$22,'0'!$A$22,IF(E9&lt;='0'!B$23,'0'!$A$23,IF(E9&lt;='0'!B$24,'0'!$A$24,IF(E9&lt;='0'!B$25,'0'!$A$25,IF(E9&lt;='0'!B$26,'0'!$A$26,IF(E9&lt;='0'!B$27,'0'!$A$27,IF(E9&lt;='0'!B$28,'0'!$A$28,IF(E9&lt;='0'!B$29,'0'!$A$29,IF(E9&lt;='0'!B$30,'0'!$A$30,IF(E9&lt;='0'!B$31,'0'!$A$31,IF(E9&lt;='0'!B$32,'0'!$A$32,IF(E9&lt;='0'!B$33,'0'!$A$33,IF(E9&lt;='0'!B$34,'0'!$A$34,IF(E9&lt;='0'!B$35,'0'!$A$35,IF(E9&lt;='0'!B$36,'0'!$A$36,IF(E9&lt;='0'!B$37,'0'!$A$37,IF(E9&lt;='0'!B$38,'0'!$A$38,IF(E9&lt;='0'!B$39,'0'!$A$39,IF(E9&lt;='0'!B$40,'0'!$A$40,IF(E9&lt;='0'!B$41,'0'!$A$41,IF(E9&lt;='0'!B$42,'0'!$A$42,IF(E9&lt;='0'!B$43,'0'!$A$43,IF(E9&lt;='0'!B$44,'0'!$A$44,IF(E9&lt;='0'!B$45,'0'!$A$45,IF(E9&lt;='0'!B$46,'0'!B$46,IF(E9&lt;='0'!B$47,'0'!$A$47,IF(E9&lt;='0'!B$48,'0'!$A$48,IF(E9&lt;='0'!B$49,'0'!$A$49,IF(E9&lt;='0'!B$50,'0'!$A$50,IF(E9&lt;='0'!B$51,'0'!$A$51,IF(E9&lt;='0'!B$52,'0'!$A$52,IF(E9&lt;='0'!B$53,'0'!$A$53,IF(E9&lt;='0'!B$54,'0'!$A$54,IF(E9&lt;='0'!B$55,'0'!$A$55,IF(E9&lt;='0'!B$56,'0'!$A$56,IF(E9&lt;='0'!B$57,'0'!$A$57,IF(E9&lt;='0'!B$58,'0'!$A$58,IF(E9&lt;='0'!B$59,'0'!$A$59,IF(E9&lt;='0'!B$60,'0'!$A$60,IF(E9&lt;='0'!B$61,'0'!$A$61,IF(E9&lt;='0'!B$62,'0'!$A$62,IF(E9&lt;='0'!B$63,'0'!$A$63,IF(E9&lt;='0'!B$64,'0'!$A$64,IF(E9&lt;='0'!B$65,'0'!$A$65,IF(E9&lt;='0'!B$66,'0'!$A$66,IF(E9&lt;='0'!B$67,'0'!$A$67,IF(E9&lt;='0'!B$68,'0'!$A$68,'SP6 Puławy'!Q9)))))))))))))))))))))))))))))))))))))))))))))))))))))))))))))))))</f>
        <v>53</v>
      </c>
      <c r="G9" s="6">
        <v>1.5222222222222223E-3</v>
      </c>
      <c r="H9" s="10">
        <f>IF(G9=0,,IF(G9='0'!D$5,'0'!$A$5,IF(G9&lt;='0'!D$6,'0'!$A$6,IF(G9&lt;='0'!D$7,'0'!$A$7,IF(G9&lt;='0'!D$8,'0'!$A$8,IF(G9&lt;='0'!D$9,'0'!$A$9,IF(G9&lt;='0'!D$10,'0'!$A$10,IF(G9&lt;='0'!D$11,'0'!$A$11,IF(G9&lt;='0'!D$12,'0'!$A$12,IF(G9&lt;='0'!D$13,'0'!$A$13,IF(G9&lt;='0'!D$14,'0'!$A$14,IF(G9&lt;='0'!D$15,'0'!$A$15,IF(G9&lt;='0'!D$16,'0'!$A$16,IF(G9&lt;='0'!D$17,'0'!$A$17,IF(G9&lt;='0'!D$18,'0'!$A$18,IF(G9&lt;='0'!D$19,'0'!$A$19,IF(G9&lt;='0'!D$20,'0'!$A$20,IF(G9&lt;='0'!D$21,'0'!$A$21,IF(G9&lt;='0'!D$22,'0'!$A$22,IF(G9&lt;='0'!D$23,'0'!$A$23,IF(G9&lt;='0'!D$24,'0'!$A$24,IF(G9&lt;='0'!D$25,'0'!$A$25,IF(G9&lt;='0'!D$26,'0'!$A$26,IF(G9&lt;='0'!D$27,'0'!$A$27,IF(G9&lt;='0'!D$28,'0'!$A$28,IF(G9&lt;='0'!D$29,'0'!$A$29,IF(G9&lt;='0'!D$30,'0'!$A$30,IF(G9&lt;='0'!D$31,'0'!$A$31,IF(G9&lt;='0'!D$32,'0'!$A$32,IF(G9&lt;='0'!D$33,'0'!$A$33,IF(G9&lt;='0'!D$34,'0'!$A$34,IF(G9&lt;='0'!D$35,'0'!$A$35,IF(G9&lt;='0'!D$36,'0'!$A$36,IF(G9&lt;='0'!D$37,'0'!$A$37,IF(G9&lt;='0'!D$38,'0'!$A$38,IF(G9&lt;='0'!D$39,'0'!$A$39,IF(G9&lt;='0'!D$40,'0'!$A$40,IF(G9&lt;='0'!D$41,'0'!$A$41,IF(G9&lt;='0'!D$42,'0'!$A$42,IF(G9&lt;='0'!D$43,'0'!$A$43,IF(G9&lt;='0'!D$44,'0'!$A$44,IF(G9&lt;='0'!D$45,'0'!$A$45,IF(G9&lt;='0'!D$46,'0'!D$46,IF(G9&lt;='0'!D$47,'0'!$A$47,IF(G9&lt;='0'!D$48,'0'!$A$48,IF(G9&lt;='0'!D$49,'0'!$A$49,IF(G9&lt;='0'!D$50,'0'!$A$50,IF(G9&lt;='0'!D$51,'0'!$A$51,IF(G9&lt;='0'!D$52,'0'!$A$52,IF(G9&lt;='0'!D$53,'0'!$A$53,IF(G9&lt;='0'!D$54,'0'!$A$54,IF(G9&lt;='0'!D$55,'0'!$A$55,IF(G9&lt;='0'!D$56,'0'!$A$56,IF(G9&lt;='0'!D$57,'0'!$A$57,IF(G9&lt;='0'!D$58,'0'!$A$58,IF(G9&lt;='0'!D$59,'0'!$A$59,IF(G9&lt;='0'!D$60,'0'!$A$60,IF(G9&lt;='0'!D$61,'0'!$A$61,IF(G9&lt;='0'!D$62,'0'!$A$62,IF(G9&lt;='0'!D$63,'0'!$A$63,IF(G9&lt;='0'!D$64,'0'!$A$64,IF(G9&lt;='0'!D$65,'0'!$A$65,IF(G9&lt;='0'!D$66,'0'!$A$66,IF(G9&lt;='0'!D$67,'0'!$A$67,IF(G9&lt;='0'!D$68,'0'!$A$68,'SP6 Puławy'!U9)))))))))))))))))))))))))))))))))))))))))))))))))))))))))))))))))</f>
        <v>53</v>
      </c>
      <c r="J9" s="10">
        <f>IF(I9=0,,IF(I9='0'!E$5,'0'!$A$5,IF(I9='0'!E$6,'0'!$A$6,IF(I9='0'!E$7,'0'!$A$7,IF(I9='0'!E$8,'0'!$A$8,IF(I9='0'!E$9,'0'!$A$9,IF(I9='0'!E$10,'0'!$A$10,IF(I9='0'!E$11,'0'!$A$11,IF(I9='0'!E$12,'0'!$A$12,IF(I9='0'!E$13,'0'!$A$13,IF(I9='0'!E$14,'0'!$A$14,IF(I9='0'!E$15,'0'!$A$15,IF(I9='0'!E$16,'0'!$A$16,IF(I9='0'!E$17,'0'!$A$17,IF(I9='0'!E$18,'0'!$A$18,IF(I9='0'!E$19,'0'!$A$19,IF(I9='0'!E$20,'0'!$A$20,IF(I9='0'!E$21,'0'!$A$21,IF(I9='0'!E$22,'0'!$A$22,IF(I9='0'!E$23,'0'!$A$23,IF(I9='0'!E$24,'0'!$A$24,IF(I9='0'!E$25,'0'!$A$25,IF(I9='0'!E$26,'0'!$A$26,IF(I9='0'!E$27,'0'!$A$27,IF(I9='0'!E$28,'0'!$A$28,IF(I9='0'!E$29,'0'!$A$29,IF(I9='0'!E$30,'0'!$A$30,IF(I9='0'!E$31,'0'!$A$31,IF(I9='0'!E$32,'0'!$A$32,IF(I9='0'!E$33,'0'!$A$33,IF(I9='0'!E$34,'0'!$A$34,IF(I9='0'!E$35,'0'!$A$35,IF(I9='0'!E$36,'0'!$A$36,IF(I9='0'!E$37,'0'!$A$37,IF(I9='0'!E$38,'0'!$A$38,IF(I9='0'!E$39,'0'!$A$39,IF(I9='0'!E$40,'0'!$A$40,IF(I9='0'!E$41,'0'!$A$41,IF(I9='0'!E$42,'0'!$A$42,IF(I9='0'!E$43,'0'!$A$43,IF(I9='0'!E$44,'0'!$A$44,IF(I9='0'!E$45,'0'!$A$45,IF(I9='0'!E$46,'0'!E$46,IF(I9='0'!E$47,'0'!$A$47,IF(I9='0'!E$48,'0'!$A$48,IF(I9='0'!E$49,'0'!$A$49,IF(I9='0'!E$50,'0'!$A$50,IF(I9='0'!E$51,'0'!$A$51,IF(I9='0'!E$52,'0'!$A$52,IF(I9='0'!E$53,'0'!$A$53,IF(I9='0'!E$54,'0'!$A$54,IF(I9='0'!E$55,'0'!$A$55,IF(I9='0'!E$56,'0'!$A$56,IF(I9='0'!E$57,'0'!$A$57,IF(I9='0'!E$58,'0'!$A$58,IF(I9='0'!E$59,'0'!$A$59,IF(I9='0'!E$60,'0'!$A$60,IF(I9='0'!E$61,'0'!$A$61,IF(I9='0'!E$62,'0'!$A$62,IF(I9='0'!E$63,'0'!$A$63,IF(I9='0'!E$64,'0'!$A$64,IF(I9='0'!E$65,'0'!$A$65,IF(I9='0'!E$66,'0'!$A$66,IF(I9='0'!E$67,'0'!$A$67,IF(I9='0'!E$68,'0'!$A$68,'SP6 Puławy'!Y9)))))))))))))))))))))))))))))))))))))))))))))))))))))))))))))))))</f>
        <v>0</v>
      </c>
      <c r="K9">
        <v>4.07</v>
      </c>
      <c r="L9" s="10">
        <f>IF(K9=0,,IF(K9='0'!F$5,'0'!$A$5,IF(K9&gt;='0'!F$6,'0'!$A$6,IF(K9&gt;='0'!F$7,'0'!$A$7,IF(K9&gt;='0'!F$8,'0'!$A$8,IF(K9&gt;='0'!F$9,'0'!$A$9,IF(K9&gt;='0'!F$10,'0'!$A$10,IF(K9&gt;='0'!F$11,'0'!$A$11,IF(K9&gt;='0'!F$12,'0'!$A$12,IF(K9&gt;='0'!F$13,'0'!$A$13,IF(K9&gt;='0'!F$14,'0'!$A$14,IF(K9&gt;='0'!F$15,'0'!$A$15,IF(K9&gt;='0'!F$16,'0'!$A$16,IF(K9&gt;='0'!F$17,'0'!$A$17,IF(K9&gt;='0'!F$18,'0'!$A$18,IF(K9&gt;='0'!F$19,'0'!$A$19,IF(K9&gt;='0'!F$20,'0'!$A$20,IF(K9&gt;='0'!F$21,'0'!$A$21,IF(K9&gt;='0'!F$22,'0'!$A$22,IF(K9&gt;='0'!F$23,'0'!$A$23,IF(K9&gt;='0'!F$24,'0'!$A$24,IF(K9&gt;='0'!F$25,'0'!$A$25,IF(K9&gt;='0'!F$26,'0'!$A$26,IF(K9&gt;='0'!F$27,'0'!$A$27,IF(K9&gt;='0'!F$28,'0'!$A$28,IF(K9&gt;='0'!F$29,'0'!$A$29,IF(K9&gt;='0'!F$30,'0'!$A$30,IF(K9&gt;='0'!F$31,'0'!$A$31,IF(K9&gt;='0'!F$32,'0'!$A$32,IF(K9&gt;='0'!F$33,'0'!$A$33,IF(K9&gt;='0'!F$34,'0'!$A$34,IF(K9&gt;='0'!F$35,'0'!$A$35,IF(K9&gt;='0'!F$36,'0'!$A$36,IF(K9&gt;='0'!F$37,'0'!$A$37,IF(K9&gt;='0'!F$38,'0'!$A$38,IF(K9&gt;='0'!F$39,'0'!$A$39,IF(K9&gt;='0'!F$40,'0'!$A$40,IF(K9&gt;='0'!F$41,'0'!$A$41,IF(K9&gt;='0'!F$42,'0'!$A$42,IF(K9&gt;='0'!F$43,'0'!$A$43,IF(K9&gt;='0'!F$44,'0'!$A$44,IF(K9&gt;='0'!F$45,'0'!$A$45,IF(K9&gt;='0'!F$46,'0'!F$46,IF(K9&gt;='0'!F$47,'0'!$A$47,IF(K9&gt;='0'!F$48,'0'!$A$48,IF(K9&gt;='0'!F$49,'0'!$A$49,IF(K9&gt;='0'!F$50,'0'!$A$50,IF(K9&gt;='0'!F$51,'0'!$A$51,IF(K9&gt;='0'!F$52,'0'!$A$52,IF(K9&gt;='0'!F$53,'0'!$A$53,IF(K9&gt;='0'!F$54,'0'!$A$54,IF(K9&gt;='0'!F$55,'0'!$A$55,IF(K9&gt;='0'!F$56,'0'!$A$56,IF(K9&gt;='0'!F$57,'0'!$A$57,IF(K9&gt;='0'!F$58,'0'!$A$58,IF(K9&gt;='0'!F$59,'0'!$A$59,IF(K9&gt;='0'!F$60,'0'!$A$60,IF(K9='0'!F$61,'0'!$A$61,IF(K9&gt;='0'!F$62,'0'!$A$62,IF(K9&gt;='0'!F$63,'0'!$A$63,IF(K9&gt;='0'!F$64,'0'!$A$64,IF(K9='0'!F$65,'0'!$A$65,IF(K9&gt;='0'!F$66,'0'!$A$66,IF(K9&gt;='0'!F$67,'0'!$A$67,IF(K9&gt;='0'!F$68,'0'!$A$68,'SP6 Puławy'!AC9)))))))))))))))))))))))))))))))))))))))))))))))))))))))))))))))))</f>
        <v>58</v>
      </c>
      <c r="M9">
        <v>28</v>
      </c>
      <c r="N9" s="10">
        <f>IF(M9=0,,IF(M9='0'!G$5,'0'!$A$5,IF(M9='0'!G$6,'0'!$A$6,IF(M9='0'!G$7,'0'!$A$7,IF(M9='0'!G$8,'0'!$A$8,IF(M9='0'!G$9,'0'!$A$9,IF(M9='0'!G$10,'0'!$A$10,IF(M9='0'!G$11,'0'!$A$11,IF(M9='0'!G$12,'0'!$A$12,IF(M9='0'!G$13,'0'!$A$13,IF(M9='0'!G$14,'0'!$A$14,IF(M9='0'!G$15,'0'!$A$15,IF(M9='0'!G$16,'0'!$A$16,IF(M9='0'!G$17,'0'!$A$17,IF(M9='0'!G$18,'0'!$A$18,IF(M9='0'!G$19,'0'!$A$19,IF(M9='0'!G$20,'0'!$A$20,IF(M9='0'!G$21,'0'!$A$21,IF(M9='0'!G$22,'0'!$A$22,IF(M9='0'!G$23,'0'!$A$23,IF(M9='0'!G$24,'0'!$A$24,IF(M9='0'!G$25,'0'!$A$25,IF(M9='0'!G$26,'0'!$A$26,IF(M9='0'!G$27,'0'!$A$27,IF(M9='0'!G$28,'0'!$A$28,IF(M9='0'!G$29,'0'!$A$29,IF(M9='0'!G$30,'0'!$A$30,IF(M9='0'!G$31,'0'!$A$31,IF(M9='0'!G$32,'0'!$A$32,IF(M9='0'!G$33,'0'!$A$33,IF(M9='0'!G$34,'0'!$A$34,IF(M9='0'!G$35,'0'!$A$35,IF(M9='0'!G$36,'0'!$A$36,IF(M9='0'!G$37,'0'!$A$37,IF(M9='0'!G$38,'0'!$A$38,IF(M9='0'!G$39,'0'!$A$39,IF(M9='0'!G$40,'0'!$A$40,IF(M9='0'!G$41,'0'!$A$41,IF(M9='0'!G$42,'0'!$A$42,IF(M9='0'!G$43,'0'!$A$43,IF(M9='0'!G$44,'0'!$A$44,IF(M9='0'!G$45,'0'!$A$45,IF(M9='0'!G$46,'0'!G$46,IF(M9='0'!G$47,'0'!$A$47,IF(M9='0'!G$48,'0'!$A$48,IF(M9='0'!G$49,'0'!$A$49,IF(M9='0'!G$50,'0'!$A$50,IF(M9='0'!G$51,'0'!$A$51,IF(M9='0'!G$52,'0'!$A$52,IF(M9='0'!G$53,'0'!$A$53,IF(M9='0'!G$54,'0'!$A$54,IF(M9='0'!G$55,'0'!$A$55,IF(M9='0'!G$56,'0'!$A$56,IF(M9='0'!G$57,'0'!$A$57,IF(M9='0'!G$58,'0'!$A$58,IF(M9='0'!G$59,'0'!$A$59,IF(M9='0'!G$60,'0'!$A$60,IF(M9='0'!G$61,'0'!$A$61,IF(M9='0'!G$62,'0'!$A$62,IF(M9='0'!G$63,'0'!$A$63,IF(M9='0'!G$64,'0'!$A$64,IF(M9='0'!G$65,'0'!$A$65,IF(M9='0'!G$66,'0'!$A$66,IF(M9='0'!G$67,'0'!$A$67,IF(M9='0'!G$68,'0'!$A$68,'SP6 Puławy'!AG9)))))))))))))))))))))))))))))))))))))))))))))))))))))))))))))))))</f>
        <v>41</v>
      </c>
      <c r="O9" s="21">
        <f t="shared" si="0"/>
        <v>205</v>
      </c>
      <c r="P9" s="18"/>
      <c r="Q9" s="20">
        <f>IF(E9&lt;='0'!B$69,'0'!$A$69,IF(E9&lt;='0'!B$70,'0'!$A$70,IF(E9&lt;='0'!B$71,'0'!$A$71,IF(E9&lt;='0'!B$72,'0'!$A$72,IF(E9&lt;='0'!B$73,'0'!$A$73,IF(E9&lt;='0'!B$74,'0'!$A$74,IF(E9&lt;='0'!B$75,'0'!$A$75,IF(E9&lt;='0'!B$76,'0'!$A$76,IF(E9&lt;='0'!B$77,'0'!$A$77,IF(E9&lt;='0'!B$78,'0'!$A$78,IF(E9&lt;='0'!B$79,'0'!$A$79,IF(E9&lt;='0'!B$80,'0'!$A$80,IF(E9&lt;='0'!B$81,'0'!$A$81,IF(E9&lt;='0'!B$82,'0'!$A$82,IF(E9&lt;='0'!B$83,'0'!$A$83,IF(E9&lt;='0'!B$84,'0'!$A$84,IF(E9&lt;='0'!B$85,'0'!$A$85,IF(E9&lt;='0'!B$86,'0'!$A$86,IF(E9&lt;='0'!B$87,'0'!$A$87,IF(E9&lt;='0'!B$88,'0'!$A$88,IF(E9&lt;='0'!B$89,'0'!$A$89,IF(E9&lt;='0'!B$90,'0'!$A$90,IF(E9&lt;='0'!B$91,'0'!$A$91,IF(E9&lt;='0'!B$92,'0'!$A$92,IF(E9&lt;='0'!B$93,'0'!$A$93,IF(E9&lt;='0'!B$94,'0'!$A$94,IF(E9&lt;='0'!B$95,'0'!$A$95,IF(E9&lt;='0'!B$96,'0'!$A$96,IF(E9&lt;='0'!B$97,'0'!$A$97,IF(E9&lt;='0'!B$98,'0'!$A$98,IF(E9&lt;='0'!B$99,'0'!$A$99,IF(E9&lt;='0'!B$100,'0'!$A$100,IF(E9&lt;='0'!B$101,'0'!$A$101,IF(E9&lt;='0'!B$102,'0'!$A$102,IF(E9&lt;='0'!B$103,'0'!$A$103,IF(E9&lt;='0'!B$104,'0'!$A$104,IF(E9&lt;='0'!B$105,'0'!$A$105,IF(E9&lt;='0'!B$106,'0'!$A$106,IF(E9&lt;='0'!B$107,'0'!$A$108,IF(E9&lt;='0'!B$109,'0'!$A$109,IF(E9&lt;='0'!B$110,'0'!$A$110,IF(E9&lt;='0'!B$111,'0'!$A$111,IF(E9&lt;='0'!B$112,'0'!$A$112,IF(E9&lt;='0'!B$113,'0'!$A$113,IF(E9&lt;='0'!B$114,'0'!$A$114,IF(E9&lt;='0'!B$115,'0'!$A$115,IF(E9&lt;='0'!B$116,'0'!$A$116,IF(E9&lt;='0'!B$117,'0'!$A$117,IF(E9&lt;='0'!B$118,'0'!$A$118,IF(E9&lt;='0'!B$119,'0'!$A$119,IF(E9&lt;='0'!B$120,'0'!$A$120,IF(E9&lt;='0'!B$121,'0'!$A$121,IF(E9&lt;='0'!B$122,'0'!$A$122,IF(E9&lt;='0'!B$123,'0'!$A$123,IF(E9&lt;='0'!B$124,'0'!$A$124,IF(E9&lt;='0'!B$125,'0'!$A$125,IF(E9&lt;='0'!B$126,'0'!$A$126,IF(E9&lt;='0'!B$127,'0'!$A$127,IF(E9&lt;='0'!B$128,'0'!$A$128,IF(E9&lt;='0'!B$129,'0'!$A$129,IF(E9&lt;='0'!B$130,'0'!$A$130,IF(E9&lt;='0'!B$131,'0'!$A$131,IF(E9&lt;='0'!B$132,'0'!$A$132,IF(E9&lt;='0'!B$133,'0'!$A$133,IF(E9&lt;='0'!B$134,'0'!$A$134,'SP6 Puławy'!R9)))))))))))))))))))))))))))))))))))))))))))))))))))))))))))))))))</f>
        <v>53</v>
      </c>
      <c r="R9" s="20">
        <f>IF(E9&lt;='0'!B$135,'0'!$A$135,IF(E9&lt;='0'!B$136,'0'!$A$136,IF(E9&lt;='0'!B$137,'0'!$A$137,IF(E9&lt;='0'!B$138,'0'!$A$138,IF(E9&lt;='0'!B$139,'0'!$A$139,IF(E9&lt;='0'!B$140,'0'!$A$140,IF(E9&lt;='0'!B$141,'0'!$A$141,IF(E9&lt;='0'!B$142,'0'!$A$142,IF(E9&lt;='0'!B$143,'0'!$A$143,IF(E9&lt;='0'!B$144,'0'!$A$144,IF(E9&lt;='0'!B$145,'0'!$A$145,IF(E9&lt;='0'!B$146,'0'!$A$146,IF(E9&lt;='0'!B$147,'0'!$A$147,IF(E9&lt;='0'!B$148,'0'!$A$148,IF(E9&lt;='0'!B$149,'0'!$A$149,IF(E9&lt;='0'!B$150,'0'!$A$150,IF(E9&lt;='0'!B$151,'0'!$A$151,IF(E9&lt;='0'!B$152,'0'!$A$152,IF(E9&lt;='0'!B$153,'0'!$A$153,IF(E9&lt;='0'!B$154,'0'!$A$154,IF(E9&lt;='0'!B$155,'0'!$A$155,IF(E9&lt;='0'!B$156,'0'!$A$156,IF(E9&lt;='0'!B$157,'0'!$A$157,IF(E9&lt;='0'!B$158,'0'!$A$158,IF(E9&lt;='0'!B$159,'0'!$A$159,IF(E9&lt;='0'!B$160,'0'!$A$160,IF(E9&lt;='0'!B$161,'0'!$A$161,IF(E9&lt;='0'!B$162,'0'!$A$162,IF(E9&lt;='0'!B$163,'0'!$A$163,IF(E9&lt;='0'!B$164,'0'!$A$164,IF(E9&lt;='0'!B$165,'0'!$A$165,IF(E9&lt;='0'!B$166,'0'!$A$166,IF(E9&lt;='0'!B$167,'0'!$A$167,IF(E9&lt;='0'!B$168,'0'!$A$168,IF(E9&lt;='0'!B$169,'0'!$A$169,IF(E9&lt;='0'!B$170,'0'!$A$170,IF(E9&lt;='0'!B$171,'0'!$A$171,IF(E9&lt;='0'!B$172,'0'!$A$172,IF(E9&lt;='0'!B$173,'0'!$A$173,IF(E9&lt;='0'!B$174,'0'!$A$174,IF(E9&lt;='0'!B$175,'0'!$A$175,IF(E9&lt;='0'!B$176,'0'!$A$176,IF(E9&lt;='0'!B$177,'0'!$A$177,IF(E9&lt;='0'!B$178,'0'!$A$178,IF(E9&lt;='0'!B$179,'0'!$A$179,IF(E9&lt;='0'!B$180,'0'!$A$180,IF(E9&lt;='0'!B$181,'0'!$A$181,IF(E9&lt;='0'!B$182,'0'!$A$182,IF(E9&lt;='0'!B$183,'0'!$A$183,IF(E9&lt;='0'!B$184,'0'!$A$184,IF(E9&lt;='0'!B$185,'0'!$A$185,IF(E9&lt;='0'!B$186,'0'!$A$186,IF(E9&lt;='0'!B$187,'0'!$A$187,IF(E9&lt;='0'!B$188,'0'!$A$188,IF(E9&lt;='0'!B$189,'0'!$A$189,IF(E9&lt;='0'!B$190,'0'!$A$190,IF(E9&lt;='0'!B$191,'0'!$A$191,IF(E9&lt;='0'!B$192,'0'!$A$192,IF(E9&lt;='0'!B$193,'0'!$A$193,IF(E9&lt;='0'!B$194,'0'!$A$194,IF(E9&lt;='0'!B$195,'0'!$A$195,IF(E9&lt;='0'!B$196,'0'!$A$196,IF(E9&lt;='0'!B$197,'0'!$A$197,S9)))))))))))))))))))))))))))))))))))))))))))))))))))))))))))))))</f>
        <v>53</v>
      </c>
      <c r="S9" s="20">
        <f>IF(E9&lt;='0'!B$197,'0'!$A$197,IF(E9&lt;='0'!B$198,'0'!$A$198,IF(E9&lt;='0'!B$199,'0'!$A$199,IF(E9&lt;='0'!B$200,'0'!$A$200,IF(E9&lt;='0'!B$201,'0'!$A$201,IF(E9&lt;='0'!B$202,'0'!$A$202,IF(E9&lt;='0'!B$203,'0'!$A$203,IF(E9&lt;='0'!B$204,'0'!$A$204,"0"))))))))</f>
        <v>8</v>
      </c>
      <c r="T9" s="20"/>
      <c r="U9" s="20">
        <f>IF(G9&lt;='0'!D$69,'0'!$A$69,IF(G9&lt;='0'!D$70,'0'!$A$70,IF(G9&lt;='0'!D$71,'0'!$A$71,IF(G9&lt;='0'!D$72,'0'!$A$72,IF(G9&lt;='0'!D$73,'0'!$A$73,IF(G9&lt;='0'!D$74,'0'!$A$74,IF(G9&lt;='0'!D$75,'0'!$A$75,IF(G9&lt;='0'!D$76,'0'!$A$76,IF(G9&lt;='0'!D$77,'0'!$A$77,IF(G9&lt;='0'!D$78,'0'!$A$78,IF(G9&lt;='0'!D$79,'0'!$A$79,IF(G9&lt;='0'!D$80,'0'!$A$80,IF(G9&lt;='0'!D$81,'0'!$A$81,IF(G9&lt;='0'!D$82,'0'!$A$82,IF(G9&lt;='0'!D$83,'0'!$A$83,IF(G9&lt;='0'!D$84,'0'!$A$84,IF(G9&lt;='0'!D$85,'0'!$A$85,IF(G9&lt;='0'!D$86,'0'!$A$86,IF(G9&lt;='0'!D$87,'0'!$A$87,IF(G9&lt;='0'!D$88,'0'!$A$88,IF(G9&lt;='0'!D$89,'0'!$A$89,IF(G9&lt;='0'!D$90,'0'!$A$90,IF(G9&lt;='0'!D$91,'0'!$A$91,IF(G9&lt;='0'!D$92,'0'!$A$92,IF(G9&lt;='0'!D$93,'0'!$A$93,IF(G9&lt;='0'!D$94,'0'!$A$94,IF(G9&lt;='0'!D$95,'0'!$A$95,IF(G9&lt;='0'!D$96,'0'!$A$96,IF(G9&lt;='0'!D$97,'0'!$A$97,IF(G9&lt;='0'!D$98,'0'!$A$98,IF(G9&lt;='0'!D$99,'0'!$A$99,IF(G9&lt;='0'!D$100,'0'!$A$100,IF(G9&lt;='0'!D$101,'0'!$A$101,IF(G9&lt;='0'!D$102,'0'!$A$102,IF(G9&lt;='0'!D$103,'0'!$A$103,IF(G9&lt;='0'!D$104,'0'!$A$104,IF(G9&lt;='0'!D$105,'0'!$A$105,IF(G9&lt;='0'!D$106,'0'!$A$106,IF(G9&lt;='0'!D$107,'0'!$A$108,IF(G9&lt;='0'!D$109,'0'!$A$109,IF(G9&lt;='0'!D$110,'0'!$A$110,IF(G9&lt;='0'!D$111,'0'!$A$111,IF(G9&lt;='0'!D$112,'0'!$A$112,IF(G9&lt;='0'!D$113,'0'!$A$113,IF(G9&lt;='0'!D$114,'0'!$A$114,IF(G9&lt;='0'!D$115,'0'!$A$115,IF(G9&lt;='0'!D$116,'0'!$A$116,IF(G9&lt;='0'!D$117,'0'!$A$117,IF(G9&lt;='0'!D$118,'0'!$A$118,IF(G9&lt;='0'!D$119,'0'!$A$119,IF(G9&lt;='0'!D$120,'0'!$A$120,IF(G9&lt;='0'!D$121,'0'!$A$121,IF(G9&lt;='0'!D$122,'0'!$A$122,IF(G9&lt;='0'!D$123,'0'!$A$123,IF(G9&lt;='0'!D$124,'0'!$A$124,IF(G9&lt;='0'!D$125,'0'!$A$125,IF(G9&lt;='0'!D$126,'0'!$A$126,IF(G9&lt;='0'!D$127,'0'!$A$127,IF(G9&lt;='0'!D$128,'0'!$A$128,IF(G9&lt;='0'!D$129,'0'!$A$129,IF(G9&lt;='0'!D$130,'0'!$A$130,IF(G9&lt;='0'!D$131,'0'!$A$131,IF(G9&lt;='0'!D$132,'0'!$A$132,IF(G9&lt;='0'!D$133,'0'!$A$133,IF(G9&lt;='0'!D$134,'0'!$A$134,'SP6 Puławy'!V9)))))))))))))))))))))))))))))))))))))))))))))))))))))))))))))))))</f>
        <v>53</v>
      </c>
      <c r="V9" s="20">
        <f>IF(G9&lt;='0'!D$135,'0'!$A$135,IF(G9&lt;='0'!D$136,'0'!$A$136,IF(G9&lt;='0'!D$137,'0'!$A$137,IF(G9&lt;='0'!D$138,'0'!$A$138,IF(G9&lt;='0'!D$139,'0'!$A$139,IF(G9&lt;='0'!D$140,'0'!$A$140,IF(G9&lt;='0'!D$141,'0'!$A$141,IF(G9&lt;='0'!D$142,'0'!$A$142,IF(G9&lt;='0'!D$143,'0'!$A$143,IF(G9&lt;='0'!D$144,'0'!$A$144,IF(G9&lt;='0'!D$145,'0'!$A$145,IF(G9&lt;='0'!D$146,'0'!$A$146,IF(G9&lt;='0'!D$147,'0'!$A$147,IF(G9&lt;='0'!D$148,'0'!$A$148,IF(G9&lt;='0'!D$149,'0'!$A$149,IF(G9&lt;='0'!D$150,'0'!$A$150,IF(G9&lt;='0'!D$151,'0'!$A$151,IF(G9&lt;='0'!D$152,'0'!$A$152,IF(G9&lt;='0'!D$153,'0'!$A$153,IF(G9&lt;='0'!D$154,'0'!$A$154,IF(G9&lt;='0'!D$155,'0'!$A$155,IF(G9&lt;='0'!D$156,'0'!$A$156,IF(G9&lt;='0'!D$157,'0'!$A$157,IF(G9&lt;='0'!D$158,'0'!$A$158,IF(G9&lt;='0'!D$159,'0'!$A$159,IF(G9&lt;='0'!D$160,'0'!$A$160,IF(G9&lt;='0'!D$161,'0'!$A$161,IF(G9&lt;='0'!D$162,'0'!$A$162,IF(G9&lt;='0'!D$163,'0'!$A$163,IF(G9&lt;='0'!D$164,'0'!$A$164,IF(G9&lt;='0'!D$165,'0'!$A$165,IF(G9&lt;='0'!D$166,'0'!$A$166,IF(G9&lt;='0'!D$167,'0'!$A$167,IF(G9&lt;='0'!D$168,'0'!$A$168,IF(G9&lt;='0'!D$169,'0'!$A$169,IF(G9&lt;='0'!D$170,'0'!$A$170,IF(G9&lt;='0'!D$171,'0'!$A$171,IF(G9&lt;='0'!D$172,'0'!$A$172,IF(G9&lt;='0'!D$173,'0'!$A$173,IF(G9&lt;='0'!D$174,'0'!$A$174,IF(G9&lt;='0'!D$175,'0'!$A$175,IF(G9&lt;='0'!D$176,'0'!$A$176,IF(G9&lt;='0'!D$177,'0'!$A$177,IF(G9&lt;='0'!D$178,'0'!$A$178,IF(G9&lt;='0'!D$179,'0'!$A$179,IF(G9&lt;='0'!D$180,'0'!$A$180,IF(G9&lt;='0'!D$181,'0'!$A$181,IF(G9&lt;='0'!D$182,'0'!$A$182,IF(G9&lt;='0'!D$183,'0'!$A$183,IF(G9&lt;='0'!D$184,'0'!$A$184,IF(G9&lt;='0'!D$185,'0'!$A$185,IF(G9&lt;='0'!D$186,'0'!$A$186,IF(G9&lt;='0'!D$187,'0'!$A$187,IF(G9&lt;='0'!D$188,'0'!$A$188,IF(G9&lt;='0'!D$189,'0'!$A$189,IF(G9&lt;='0'!D$190,'0'!$A$190,IF(G9&lt;='0'!D$191,'0'!$A$191,IF(G9&lt;='0'!D$192,'0'!$A$192,IF(G9&lt;='0'!D$193,'0'!$A$193,IF(G9&lt;='0'!D$194,'0'!$A$194,IF(G9&lt;='0'!D$195,'0'!$A$195,IF(G9&lt;='0'!D$196,'0'!$A$196,IF(G9&lt;='0'!D$197,'0'!$A$197,W9)))))))))))))))))))))))))))))))))))))))))))))))))))))))))))))))</f>
        <v>53</v>
      </c>
      <c r="W9" s="20">
        <f>IF(G9&lt;='0'!D$197,'0'!$A$197,IF(G9&lt;='0'!D$198,'0'!$A$198,IF(G9&lt;='0'!D$199,'0'!$A$199,IF(G9&lt;='0'!D$200,'0'!$A$200,IF(G9&lt;='0'!D$201,'0'!$A$201,IF(G9&lt;='0'!D$202,'0'!$A$202,IF(G9&lt;='0'!D$203,'0'!$A$203,IF(G9&lt;='0'!D$204,'0'!$A$204,"0"))))))))</f>
        <v>8</v>
      </c>
      <c r="X9" s="20"/>
      <c r="Y9" s="20">
        <f>IF(I9='0'!E$69,'0'!$A$69,IF(I9='0'!E$70,'0'!$A$70,IF(I9='0'!E$71,'0'!$A$71,IF(I9='0'!E$72,'0'!$A$72,IF(I9='0'!E$73,'0'!$A$73,IF(I9='0'!E$74,'0'!$A$74,IF(I9='0'!E$75,'0'!$A$75,IF(I9='0'!E$76,'0'!$A$76,IF(I9='0'!E$77,'0'!$A$77,IF(I9='0'!E$78,'0'!$A$78,IF(I9='0'!E$79,'0'!$A$79,IF(I9='0'!E$80,'0'!$A$80,IF(I9='0'!E$81,'0'!$A$81,IF(I9='0'!E$82,'0'!$A$82,IF(I9='0'!E$83,'0'!$A$83,IF(I9='0'!E$84,'0'!$A$84,IF(I9='0'!E$85,'0'!$A$85,IF(I9='0'!E$86,'0'!$A$86,IF(I9='0'!E$87,'0'!$A$87,IF(I9='0'!E$88,'0'!$A$88,IF(I9='0'!E$89,'0'!$A$89,IF(I9='0'!E$90,'0'!$A$90,IF(I9='0'!E$91,'0'!$A$91,IF(I9='0'!E$92,'0'!$A$92,IF(I9='0'!E$93,'0'!$A$93,IF(I9='0'!E$94,'0'!$A$94,IF(I9='0'!E$95,'0'!$A$95,IF(I9='0'!E$96,'0'!$A$96,IF(I9='0'!E$97,'0'!$A$97,IF(I9='0'!E$98,'0'!$A$98,IF(I9='0'!E$99,'0'!$A$99,IF(I9='0'!E$100,'0'!$A$100,IF(I9='0'!E$101,'0'!$A$101,IF(I9='0'!E$102,'0'!$A$102,IF(I9='0'!E$103,'0'!$A$103,IF(I9='0'!E$104,'0'!$A$104,IF(I9='0'!E$105,'0'!$A$105,IF(I9='0'!E$106,'0'!$A$106,IF(I9='0'!E$107,'0'!$A$108,IF(I9='0'!E$109,'0'!$A$109,IF(I9='0'!E$110,'0'!$A$110,IF(I9='0'!E$111,'0'!$A$111,IF(I9='0'!E$112,'0'!$A$112,IF(I9='0'!E$113,'0'!$A$113,IF(I9='0'!E$114,'0'!$A$114,IF(I9='0'!E$115,'0'!$A$115,IF(I9='0'!E$116,'0'!$A$116,IF(I9='0'!E$117,'0'!$A$117,IF(I9='0'!E$118,'0'!$A$118,IF(I9='0'!E$119,'0'!$A$119,IF(I9='0'!E$120,'0'!$A$120,IF(I9='0'!E$121,'0'!$A$121,IF(I9='0'!E$122,'0'!$A$122,IF(I9='0'!E$123,'0'!$A$123,IF(I9='0'!E$124,'0'!$A$124,IF(I9='0'!E$125,'0'!$A$125,IF(I9='0'!E$126,'0'!$A$126,IF(I9='0'!E$127,'0'!$A$127,IF(I9='0'!E$128,'0'!$A$128,IF(I9='0'!E$129,'0'!$A$129,IF(I9='0'!E$130,'0'!$A$130,IF(I9='0'!E$131,'0'!$A$131,IF(I9='0'!E$132,'0'!$A$132,IF(I9='0'!E$133,'0'!$A$133,IF(I9='0'!E$134,'0'!$A$134,'SP6 Puławy'!Z9)))))))))))))))))))))))))))))))))))))))))))))))))))))))))))))))))</f>
        <v>136</v>
      </c>
      <c r="Z9" s="20">
        <f>IF(I9='0'!E$135,'0'!$A$135,IF(I9='0'!E$136,'0'!$A$136,IF(I9='0'!E$137,'0'!$A$137,IF(I9='0'!E$138,'0'!$A$138,IF(I9='0'!E$139,'0'!$A$139,IF(I9='0'!E$140,'0'!$A$140,IF(I9='0'!E$141,'0'!$A$141,IF(I9='0'!E$142,'0'!$A$142,IF(I9='0'!E$143,'0'!$A$143,IF(I9='0'!E$144,'0'!$A$144,IF(I9='0'!E$145,'0'!$A$145,IF(I9='0'!E$146,'0'!$A$146,IF(I9='0'!E$147,'0'!$A$147,IF(I9='0'!E$148,'0'!$A$148,IF(I9='0'!E$149,'0'!$A$149,IF(I9='0'!E$150,'0'!$A$150,IF(I9='0'!E$151,'0'!$A$151,IF(I9='0'!E$152,'0'!$A$152,IF(I9='0'!E$153,'0'!$A$153,IF(I9='0'!E$154,'0'!$A$154,IF(I9='0'!E$155,'0'!$A$155,IF(I9='0'!E$156,'0'!$A$156,IF(I9='0'!E$157,'0'!$A$157,IF(I9='0'!E$158,'0'!$A$158,IF(I9='0'!E$159,'0'!$A$159,IF(I9='0'!E$160,'0'!$A$160,IF(I9='0'!E$161,'0'!$A$161,IF(I9='0'!E$162,'0'!$A$162,IF(I9='0'!E$163,'0'!$A$163,IF(I9='0'!E$164,'0'!$A$164,IF(I9='0'!E$165,'0'!$A$165,IF(I9='0'!E$166,'0'!$A$166,IF(I9='0'!E$167,'0'!$A$167,IF(I9='0'!E$168,'0'!$A$168,IF(I9='0'!E$169,'0'!$A$169,IF(I9='0'!E$170,'0'!$A$170,IF(I9='0'!E$171,'0'!$A$171,IF(I9='0'!E$172,'0'!$A$172,IF(I9='0'!E$173,'0'!$A$173,IF(I9='0'!E$174,'0'!$A$174,IF(I9='0'!E$175,'0'!$A$175,IF(I9='0'!E$176,'0'!$A$176,IF(I9='0'!E$177,'0'!$A$177,IF(I9='0'!E$178,'0'!$A$178,IF(I9='0'!E$179,'0'!$A$179,IF(I9='0'!E$180,'0'!$A$180,IF(I9='0'!E$181,'0'!$A$181,IF(I9='0'!E$182,'0'!$A$182,IF(I9='0'!E$183,'0'!$A$183,IF(I9='0'!E$184,'0'!$A$184,IF(I9='0'!E$185,'0'!$A$185,IF(I9='0'!E$186,'0'!$A$186,IF(I9='0'!E$187,'0'!$A$187,IF(I9='0'!E$188,'0'!$A$188,IF(I9='0'!E$189,'0'!$A$189,IF(I9='0'!E$190,'0'!$A$190,IF(I9='0'!E$191,'0'!$A$191,IF(I9='0'!E$192,'0'!$A$192,IF(I9='0'!E$193,'0'!$A$193,IF(I9='0'!E$194,'0'!$A$194,IF(I9='0'!E$195,'0'!$A$195,IF(I9='0'!E$196,'0'!$A$196,IF(I9='0'!E$197,'0'!$A$197,AA9)))))))))))))))))))))))))))))))))))))))))))))))))))))))))))))))</f>
        <v>70</v>
      </c>
      <c r="AA9" s="20" t="str">
        <f>IF(I9&gt;='0'!E$197,'0'!$A$197,IF(I9&gt;='0'!E$198,'0'!$A$198,IF(I9&gt;='0'!E$199,'0'!$A$199,IF(I9&gt;='0'!E$200,'0'!$A$200,IF(I9&gt;='0'!E$201,'0'!$A$201,IF(I9&gt;='0'!E$202,'0'!$A$202,IF(I9&gt;='0'!E$203,'0'!$A$203,IF(I9&gt;='0'!E$204,'0'!$A$204,"0"))))))))</f>
        <v>0</v>
      </c>
      <c r="AB9" s="20"/>
      <c r="AC9" s="20">
        <f>IF(K9='0'!F$69,'0'!$A$69,IF(K9&gt;='0'!F$70,'0'!$A$70,IF(K9&gt;='0'!F$71,'0'!$A$71,IF(K9&gt;='0'!F$72,'0'!$A$72,IF(K9='0'!F$73,'0'!$A$73,IF(K9&gt;='0'!F$74,'0'!$A$74,IF(K9&gt;='0'!F$75,'0'!$A$75,IF(K9&gt;='0'!F$76,'0'!$A$76,IF(K9='0'!F$77,'0'!$A$77,IF(K9&gt;='0'!F$78,'0'!$A$78,IF(K9&gt;='0'!F$79,'0'!$A$79,IF(K9&gt;='0'!F$80,'0'!$A$80,IF(K9='0'!F$81,'0'!$A$81,IF(K9&gt;='0'!F$82,'0'!$A$82,IF(K9&gt;='0'!F$83,'0'!$A$83,IF(K9&gt;='0'!F$84,'0'!$A$84,IF(K9='0'!F$85,'0'!$A$85,IF(K9&gt;='0'!F$86,'0'!$A$86,IF(K9&gt;='0'!F$87,'0'!$A$87,IF(K9&gt;='0'!F$88,'0'!$A$88,IF(K9='0'!F$89,'0'!$A$89,IF(K9&gt;='0'!F$90,'0'!$A$90,IF(K9&gt;='0'!F$91,'0'!$A$91,IF(K9&gt;='0'!F$92,'0'!$A$92,IF(K9='0'!F$93,'0'!$A$93,IF(K9&gt;='0'!F$94,'0'!$A$94,IF(K9&gt;='0'!F$95,'0'!$A$95,IF(K9&gt;='0'!F$96,'0'!$A$96,IF(K9='0'!F$97,'0'!$A$97,IF(K9&gt;='0'!F$98,'0'!$A$98,IF(K9&gt;='0'!F$99,'0'!$A$99,IF(K9&gt;='0'!F$100,'0'!$A$100,IF(K9&gt;='0'!F$101,'0'!$A$101,IF(K9&gt;='0'!F$102,'0'!$A$102,IF(K9&gt;='0'!F$103,'0'!$A$103,IF(K9&gt;='0'!F$104,'0'!$A$104,IF(K9&gt;='0'!F$105,'0'!$A$105,IF(K9&gt;='0'!F$106,'0'!$A$106,IF(K9&gt;='0'!F$107,'0'!$A$108,IF(K9&gt;='0'!F$109,'0'!$A$109,IF(K9&gt;='0'!F$110,'0'!$A$110,IF(K9&gt;='0'!F$111,'0'!$A$111,IF(K9&gt;='0'!F$112,'0'!$A$112,IF(K9&gt;='0'!F$113,'0'!$A$113,IF(K9&gt;='0'!F$114,'0'!$A$114,IF(K9&gt;='0'!F$115,'0'!$A$115,IF(K9&gt;='0'!F$116,'0'!$A$116,IF(K9&gt;='0'!F$117,'0'!$A$117,IF(K9&gt;='0'!F$118,'0'!$A$118,IF(K9&gt;='0'!F$119,'0'!$A$119,IF(K9&gt;='0'!F$120,'0'!$A$120,IF(K9&gt;='0'!F$121,'0'!$A$121,IF(K9&gt;='0'!F$122,'0'!$A$122,IF(K9&gt;='0'!F$123,'0'!$A$123,IF(K9&gt;='0'!F$124,'0'!$A$124,IF(K9&gt;='0'!F$125,'0'!$A$125,IF(K9&gt;='0'!F$126,'0'!$A$126,IF(K9&gt;='0'!F$127,'0'!$A$127,IF(K9&gt;='0'!F$128,'0'!$A$128,IF(K9&gt;='0'!F$129,'0'!$A$129,IF(K9&gt;='0'!F$130,'0'!$A$130,IF(K9&gt;='0'!F$131,'0'!$A$131,IF(K9&gt;='0'!F$132,'0'!$A$132,IF(K9&gt;='0'!F$133,'0'!$A$133,IF(K9&gt;='0'!F$134,'0'!$A$134,'SP6 Puławy'!AD9)))))))))))))))))))))))))))))))))))))))))))))))))))))))))))))))))</f>
        <v>58</v>
      </c>
      <c r="AD9" s="20">
        <f>IF(K9&gt;='0'!F$135,'0'!$A$135,IF(K9&gt;='0'!F$136,'0'!$A$136,IF(K9&gt;='0'!F$137,'0'!$A$137,IF(K9&gt;='0'!F$138,'0'!$A$138,IF(K9&gt;='0'!F$139,'0'!$A$139,IF(K9&gt;='0'!F$140,'0'!$A$140,IF(K9&gt;='0'!F$141,'0'!$A$141,IF(K9&gt;='0'!F$142,'0'!$A$142,IF(K9&gt;='0'!F$143,'0'!$A$143,IF(K9&gt;='0'!F$144,'0'!$A$144,IF(K9&gt;='0'!F$145,'0'!$A$145,IF(K9&gt;='0'!F$146,'0'!$A$146,IF(K9&gt;='0'!F$147,'0'!$A$147,IF(K9&gt;='0'!F$148,'0'!$A$148,IF(K9&gt;='0'!F$149,'0'!$A$149,IF(K9&gt;='0'!F$150,'0'!$A$150,IF(K9&gt;='0'!F$151,'0'!$A$151,IF(K9&gt;='0'!F$152,'0'!$A$152,IF(K9&gt;='0'!F$153,'0'!$A$153,IF(K9&gt;='0'!F$154,'0'!$A$154,IF(K9&gt;='0'!F$155,'0'!$A$155,IF(K9&gt;='0'!F$156,'0'!$A$156,IF(K9&gt;='0'!F$157,'0'!$A$157,IF(K9&gt;='0'!F$158,'0'!$A$158,IF(K9&gt;='0'!F$159,'0'!$A$159,IF(K9&gt;='0'!F$160,'0'!$A$160,IF(K9&gt;='0'!F$161,'0'!$A$161,IF(K9&gt;='0'!F$162,'0'!$A$162,IF(K9&gt;='0'!F$163,'0'!$A$163,IF(K9&gt;='0'!F$164,'0'!$A$164,IF(K9&gt;='0'!F$165,'0'!$A$165,IF(K9&gt;='0'!F$166,'0'!$A$166,IF(K9&gt;='0'!F$167,'0'!$A$167,IF(K9&gt;='0'!F$168,'0'!$A$168,IF(K9&gt;='0'!F$169,'0'!$A$169,IF(K9&gt;='0'!F$170,'0'!$A$170,IF(K9&gt;='0'!F$171,'0'!$A$171,IF(K9&gt;='0'!F$172,'0'!$A$172,IF(K9&gt;='0'!F$173,'0'!$A$173,IF(K9&gt;='0'!F$174,'0'!$A$174,IF(K9&gt;='0'!F$175,'0'!$A$175,IF(K9&gt;='0'!F$176,'0'!$A$176,IF(K9&gt;='0'!F$177,'0'!$A$177,IF(K9&gt;='0'!F$178,'0'!$A$178,IF(K9&gt;='0'!F$179,'0'!$A$179,IF(K9&gt;='0'!F$180,'0'!$A$180,IF(K9&gt;='0'!F$181,'0'!$A$181,IF(K9&gt;='0'!F$182,'0'!$A$182,IF(K9&gt;='0'!F$183,'0'!$A$183,IF(K9&gt;='0'!F$184,'0'!$A$184,IF(K9&gt;='0'!F$185,'0'!$A$185,IF(K9&gt;='0'!F$186,'0'!$A$186,IF(K9&gt;='0'!F$187,'0'!$A$187,IF(K9&gt;='0'!F$188,'0'!$A$188,IF(K9&gt;='0'!F$189,'0'!$A$189,IF(K9&gt;='0'!F$190,'0'!$A$190,IF(K9&gt;='0'!F$191,'0'!$A$191,IF(K9&gt;='0'!F$192,'0'!$A$192,IF(K9&gt;='0'!F$193,'0'!$A$193,IF(K9&gt;='0'!F$194,'0'!$A$194,IF(K9&gt;='0'!F$195,'0'!$A$195,IF(K9&gt;='0'!F$196,'0'!$A$196,IF(K9&gt;='0'!F$197,'0'!$A$197,AE9)))))))))))))))))))))))))))))))))))))))))))))))))))))))))))))))</f>
        <v>58</v>
      </c>
      <c r="AE9" s="20">
        <f>IF(K9&gt;='0'!F$197,'0'!$A$197,IF(K9&gt;='0'!F$198,'0'!$A$198,IF(K9&gt;='0'!F$199,'0'!$A$199,IF(K9&gt;='0'!F$200,'0'!$A$200,IF(K9&gt;='0'!F$201,'0'!$A$201,IF(K9&gt;='0'!F$202,'0'!$A$202,IF(K9&gt;='0'!F$203,'0'!$A$203,IF(K9&gt;='0'!F$204,'0'!$A$204,"0"))))))))</f>
        <v>8</v>
      </c>
      <c r="AF9" s="18"/>
      <c r="AG9" s="20">
        <f>IF(M9='0'!G$69,'0'!$A$69,IF(M9='0'!G$70,'0'!$A$70,IF(M9='0'!G$71,'0'!$A$71,IF(M9='0'!G$72,'0'!$A$72,IF(M9='0'!G$73,'0'!$A$73,IF(M9='0'!G$74,'0'!$A$74,IF(M9='0'!G$75,'0'!$A$75,IF(M9='0'!G$76,'0'!$A$76,IF(M9='0'!G$77,'0'!$A$77,IF(M9='0'!G$78,'0'!$A$78,IF(M9='0'!G$79,'0'!$A$79,IF(M9='0'!G$80,'0'!$A$80,IF(M9='0'!G$81,'0'!$A$81,IF(M9='0'!G$82,'0'!$A$82,IF(M9='0'!G$83,'0'!$A$83,IF(M9='0'!G$84,'0'!$A$84,IF(M9='0'!G$85,'0'!$A$85,IF(M9='0'!G$86,'0'!$A$86,IF(M9='0'!G$87,'0'!$A$87,IF(M9='0'!G$88,'0'!$A$88,IF(M9='0'!G$89,'0'!$A$89,IF(M9='0'!G$90,'0'!$A$90,IF(M9='0'!G$91,'0'!$A$91,IF(M9='0'!G$92,'0'!$A$92,IF(M9='0'!G$93,'0'!$A$93,IF(M9='0'!G$94,'0'!$A$94,IF(M9='0'!G$95,'0'!$A$95,IF(M9='0'!G$96,'0'!$A$96,IF(M9='0'!G$97,'0'!$A$97,IF(M9='0'!G$98,'0'!$A$98,IF(M9='0'!G$99,'0'!$A$99,IF(M9='0'!G$100,'0'!$A$100,IF(M9='0'!G$101,'0'!$A$101,IF(M9='0'!G$102,'0'!$A$102,IF(M9='0'!G$103,'0'!$A$103,IF(M9='0'!G$104,'0'!$A$104,IF(M9='0'!G$105,'0'!$A$105,IF(M9='0'!G$106,'0'!$A$106,IF(M9='0'!G$107,'0'!$A$108,IF(M9='0'!G$109,'0'!$A$109,IF(M9='0'!G$110,'0'!$A$110,IF(M9='0'!G$111,'0'!$A$111,IF(M9='0'!G$112,'0'!$A$112,IF(M9='0'!G$113,'0'!$A$113,IF(M9='0'!G$114,'0'!$A$114,IF(M9='0'!G$115,'0'!$A$115,IF(M9='0'!G$116,'0'!$A$116,IF(M9='0'!G$117,'0'!$A$117,IF(M9='0'!G$118,'0'!$A$118,IF(M9='0'!G$119,'0'!$A$119,IF(M9='0'!G$120,'0'!$A$120,IF(M9='0'!G$121,'0'!$A$121,IF(M9='0'!G$122,'0'!$A$122,IF(M9='0'!G$123,'0'!$A$123,IF(M9='0'!G$124,'0'!$A$124,IF(M9='0'!G$125,'0'!$A$125,IF(M9='0'!G$126,'0'!$A$126,IF(M9='0'!G$127,'0'!$A$127,IF(M9='0'!G$128,'0'!$A$128,IF(M9='0'!G$129,'0'!$A$129,IF(M9='0'!G$130,'0'!$A$130,IF(M9='0'!G$131,'0'!$A$131,IF(M9='0'!G$132,'0'!$A$132,IF(M9='0'!G$133,'0'!$A$133,IF(M9='0'!G$134,'0'!$A$134,'SP6 Puławy'!AH9)))))))))))))))))))))))))))))))))))))))))))))))))))))))))))))))))</f>
        <v>41</v>
      </c>
      <c r="AH9" s="20">
        <f>IF(M9='0'!G$135,'0'!$A$135,IF(M9='0'!G$136,'0'!$A$136,IF(M9='0'!G$137,'0'!$A$137,IF(M9='0'!G$138,'0'!$A$138,IF(M9='0'!G$139,'0'!$A$139,IF(M9='0'!G$140,'0'!$A$140,IF(M9='0'!G$141,'0'!$A$141,IF(M9='0'!G$142,'0'!$A$142,IF(M9='0'!G$143,'0'!$A$143,IF(M9='0'!G$144,'0'!$A$144,IF(M9='0'!G$145,'0'!$A$145,IF(M9='0'!G$146,'0'!$A$146,IF(M9='0'!G$147,'0'!$A$147,IF(M9='0'!G$148,'0'!$A$148,IF(M9='0'!G$149,'0'!$A$149,IF(M9='0'!G$150,'0'!$A$150,IF(M9='0'!G$151,'0'!$A$151,IF(M9='0'!G$152,'0'!$A$152,IF(M9='0'!G$153,'0'!$A$153,IF(M9='0'!G$154,'0'!$A$154,IF(M9='0'!G$155,'0'!$A$155,IF(M9='0'!G$156,'0'!$A$156,IF(M9='0'!G$157,'0'!$A$157,IF(M9='0'!G$158,'0'!$A$158,IF(M9='0'!G$159,'0'!$A$159,IF(M9='0'!G$160,'0'!$A$160,IF(M9='0'!G$161,'0'!$A$161,IF(M9='0'!G$162,'0'!$A$162,IF(M9='0'!G$163,'0'!$A$163,IF(M9='0'!G$164,'0'!$A$164,IF(M9='0'!G$165,'0'!$A$165,IF(M9='0'!G$166,'0'!$A$166,IF(M9='0'!G$167,'0'!$A$167,IF(M9='0'!G$168,'0'!$A$168,IF(M9='0'!G$169,'0'!$A$169,IF(M9='0'!G$170,'0'!$A$170,IF(M9='0'!G$171,'0'!$A$171,IF(M9='0'!G$172,'0'!$A$172,IF(M9='0'!G$173,'0'!$A$173,IF(M9='0'!G$174,'0'!$A$174,IF(M9='0'!G$175,'0'!$A$175,IF(M9='0'!G$176,'0'!$A$176,IF(M9='0'!G$177,'0'!$A$177,IF(M9='0'!G$178,'0'!$A$178,IF(M9='0'!G$179,'0'!$A$179,IF(M9='0'!G$180,'0'!$A$180,IF(M9='0'!G$181,'0'!$A$181,IF(M9='0'!G$182,'0'!$A$182,IF(M9='0'!G$183,'0'!$A$183,IF(M9='0'!G$184,'0'!$A$184,IF(M9='0'!G$185,'0'!$A$185,IF(M9='0'!G$186,'0'!$A$186,IF(M9='0'!G$187,'0'!$A$187,IF(M9='0'!G$188,'0'!$A$188,IF(M9='0'!G$189,'0'!$A$189,IF(M9='0'!G$190,'0'!$A$190,IF(M9='0'!G$191,'0'!$A$191,IF(M9='0'!G$192,'0'!$A$192,IF(M9='0'!G$193,'0'!$A$193,IF(M9='0'!G$194,'0'!$A$194,IF(M9='0'!G$195,'0'!$A$195,IF(M9='0'!G$196,'0'!$A$196,IF(M9='0'!G$197,'0'!$A$197,AI9)))))))))))))))))))))))))))))))))))))))))))))))))))))))))))))))</f>
        <v>41</v>
      </c>
      <c r="AI9" s="20" t="str">
        <f>IF(M9='0'!G$197,'0'!$A$197,IF(M9='0'!G$198,'0'!$A$198,IF(M9='0'!G$199,'0'!$A$199,IF(M9='0'!G$200,'0'!$A$200,IF(M9='0'!G$201,'0'!$A$201,IF(M9='0'!G$202,'0'!$A$202,IF(M9='0'!G$203,'0'!$A$203,IF(M9&lt;='0'!G$204,'0'!$A$204,"0"))))))))</f>
        <v>0</v>
      </c>
    </row>
    <row r="10" spans="1:35" ht="15">
      <c r="A10" t="s">
        <v>82</v>
      </c>
      <c r="F10" s="10">
        <f>IF(E10=0,,IF(E10='0'!B$5,'0'!$A$5,IF(E10&lt;='0'!B$6,'0'!$A$6,IF(E10&lt;='0'!B$7,'0'!$A$7,IF(E10&lt;='0'!B$8,'0'!$A$8,IF(E10&lt;='0'!B$9,'0'!$A$9,IF(E10&lt;='0'!B$10,'0'!$A$10,IF(E10&lt;='0'!B$11,'0'!$A$11,IF(E10&lt;='0'!B$12,'0'!$A$12,IF(E10&lt;='0'!B$13,'0'!$A$13,IF(E10&lt;='0'!B$14,'0'!$A$14,IF(E10&lt;='0'!B$15,'0'!$A$15,IF(E10&lt;='0'!B$16,'0'!$A$16,IF(E10&lt;='0'!B$17,'0'!$A$17,IF(E10&lt;='0'!B$18,'0'!$A$18,IF(E10&lt;='0'!B$19,'0'!$A$19,IF(E10&lt;='0'!B$20,'0'!$A$20,IF(E10&lt;='0'!B$21,'0'!$A$21,IF(E10&lt;='0'!B$22,'0'!$A$22,IF(E10&lt;='0'!B$23,'0'!$A$23,IF(E10&lt;='0'!B$24,'0'!$A$24,IF(E10&lt;='0'!B$25,'0'!$A$25,IF(E10&lt;='0'!B$26,'0'!$A$26,IF(E10&lt;='0'!B$27,'0'!$A$27,IF(E10&lt;='0'!B$28,'0'!$A$28,IF(E10&lt;='0'!B$29,'0'!$A$29,IF(E10&lt;='0'!B$30,'0'!$A$30,IF(E10&lt;='0'!B$31,'0'!$A$31,IF(E10&lt;='0'!B$32,'0'!$A$32,IF(E10&lt;='0'!B$33,'0'!$A$33,IF(E10&lt;='0'!B$34,'0'!$A$34,IF(E10&lt;='0'!B$35,'0'!$A$35,IF(E10&lt;='0'!B$36,'0'!$A$36,IF(E10&lt;='0'!B$37,'0'!$A$37,IF(E10&lt;='0'!B$38,'0'!$A$38,IF(E10&lt;='0'!B$39,'0'!$A$39,IF(E10&lt;='0'!B$40,'0'!$A$40,IF(E10&lt;='0'!B$41,'0'!$A$41,IF(E10&lt;='0'!B$42,'0'!$A$42,IF(E10&lt;='0'!B$43,'0'!$A$43,IF(E10&lt;='0'!B$44,'0'!$A$44,IF(E10&lt;='0'!B$45,'0'!$A$45,IF(E10&lt;='0'!B$46,'0'!B$46,IF(E10&lt;='0'!B$47,'0'!$A$47,IF(E10&lt;='0'!B$48,'0'!$A$48,IF(E10&lt;='0'!B$49,'0'!$A$49,IF(E10&lt;='0'!B$50,'0'!$A$50,IF(E10&lt;='0'!B$51,'0'!$A$51,IF(E10&lt;='0'!B$52,'0'!$A$52,IF(E10&lt;='0'!B$53,'0'!$A$53,IF(E10&lt;='0'!B$54,'0'!$A$54,IF(E10&lt;='0'!B$55,'0'!$A$55,IF(E10&lt;='0'!B$56,'0'!$A$56,IF(E10&lt;='0'!B$57,'0'!$A$57,IF(E10&lt;='0'!B$58,'0'!$A$58,IF(E10&lt;='0'!B$59,'0'!$A$59,IF(E10&lt;='0'!B$60,'0'!$A$60,IF(E10&lt;='0'!B$61,'0'!$A$61,IF(E10&lt;='0'!B$62,'0'!$A$62,IF(E10&lt;='0'!B$63,'0'!$A$63,IF(E10&lt;='0'!B$64,'0'!$A$64,IF(E10&lt;='0'!B$65,'0'!$A$65,IF(E10&lt;='0'!B$66,'0'!$A$66,IF(E10&lt;='0'!B$67,'0'!$A$67,IF(E10&lt;='0'!B$68,'0'!$A$68,'SP6 Puławy'!Q10)))))))))))))))))))))))))))))))))))))))))))))))))))))))))))))))))</f>
        <v>0</v>
      </c>
      <c r="H10" s="10">
        <f>IF(G10=0,,IF(G10='0'!D$5,'0'!$A$5,IF(G10&lt;='0'!D$6,'0'!$A$6,IF(G10&lt;='0'!D$7,'0'!$A$7,IF(G10&lt;='0'!D$8,'0'!$A$8,IF(G10&lt;='0'!D$9,'0'!$A$9,IF(G10&lt;='0'!D$10,'0'!$A$10,IF(G10&lt;='0'!D$11,'0'!$A$11,IF(G10&lt;='0'!D$12,'0'!$A$12,IF(G10&lt;='0'!D$13,'0'!$A$13,IF(G10&lt;='0'!D$14,'0'!$A$14,IF(G10&lt;='0'!D$15,'0'!$A$15,IF(G10&lt;='0'!D$16,'0'!$A$16,IF(G10&lt;='0'!D$17,'0'!$A$17,IF(G10&lt;='0'!D$18,'0'!$A$18,IF(G10&lt;='0'!D$19,'0'!$A$19,IF(G10&lt;='0'!D$20,'0'!$A$20,IF(G10&lt;='0'!D$21,'0'!$A$21,IF(G10&lt;='0'!D$22,'0'!$A$22,IF(G10&lt;='0'!D$23,'0'!$A$23,IF(G10&lt;='0'!D$24,'0'!$A$24,IF(G10&lt;='0'!D$25,'0'!$A$25,IF(G10&lt;='0'!D$26,'0'!$A$26,IF(G10&lt;='0'!D$27,'0'!$A$27,IF(G10&lt;='0'!D$28,'0'!$A$28,IF(G10&lt;='0'!D$29,'0'!$A$29,IF(G10&lt;='0'!D$30,'0'!$A$30,IF(G10&lt;='0'!D$31,'0'!$A$31,IF(G10&lt;='0'!D$32,'0'!$A$32,IF(G10&lt;='0'!D$33,'0'!$A$33,IF(G10&lt;='0'!D$34,'0'!$A$34,IF(G10&lt;='0'!D$35,'0'!$A$35,IF(G10&lt;='0'!D$36,'0'!$A$36,IF(G10&lt;='0'!D$37,'0'!$A$37,IF(G10&lt;='0'!D$38,'0'!$A$38,IF(G10&lt;='0'!D$39,'0'!$A$39,IF(G10&lt;='0'!D$40,'0'!$A$40,IF(G10&lt;='0'!D$41,'0'!$A$41,IF(G10&lt;='0'!D$42,'0'!$A$42,IF(G10&lt;='0'!D$43,'0'!$A$43,IF(G10&lt;='0'!D$44,'0'!$A$44,IF(G10&lt;='0'!D$45,'0'!$A$45,IF(G10&lt;='0'!D$46,'0'!D$46,IF(G10&lt;='0'!D$47,'0'!$A$47,IF(G10&lt;='0'!D$48,'0'!$A$48,IF(G10&lt;='0'!D$49,'0'!$A$49,IF(G10&lt;='0'!D$50,'0'!$A$50,IF(G10&lt;='0'!D$51,'0'!$A$51,IF(G10&lt;='0'!D$52,'0'!$A$52,IF(G10&lt;='0'!D$53,'0'!$A$53,IF(G10&lt;='0'!D$54,'0'!$A$54,IF(G10&lt;='0'!D$55,'0'!$A$55,IF(G10&lt;='0'!D$56,'0'!$A$56,IF(G10&lt;='0'!D$57,'0'!$A$57,IF(G10&lt;='0'!D$58,'0'!$A$58,IF(G10&lt;='0'!D$59,'0'!$A$59,IF(G10&lt;='0'!D$60,'0'!$A$60,IF(G10&lt;='0'!D$61,'0'!$A$61,IF(G10&lt;='0'!D$62,'0'!$A$62,IF(G10&lt;='0'!D$63,'0'!$A$63,IF(G10&lt;='0'!D$64,'0'!$A$64,IF(G10&lt;='0'!D$65,'0'!$A$65,IF(G10&lt;='0'!D$66,'0'!$A$66,IF(G10&lt;='0'!D$67,'0'!$A$67,IF(G10&lt;='0'!D$68,'0'!$A$68,'SP6 Puławy'!U10)))))))))))))))))))))))))))))))))))))))))))))))))))))))))))))))))</f>
        <v>0</v>
      </c>
      <c r="J10" s="10">
        <f>IF(I10=0,,IF(I10='0'!E$5,'0'!$A$5,IF(I10='0'!E$6,'0'!$A$6,IF(I10='0'!E$7,'0'!$A$7,IF(I10='0'!E$9,'0'!$A$9,IF(I10='0'!E$10,'0'!$A$10,IF(I10='0'!E$11,'0'!$A$11,IF(I10='0'!E$12,'0'!$A$12,IF(I10='0'!E$13,'0'!$A$13,IF(I10='0'!E$14,'0'!$A$14,IF(I10='0'!E$15,'0'!$A$15,IF(I10='0'!E$16,'0'!$A$16,IF(I10='0'!E$17,'0'!$A$17,IF(I10='0'!E$18,'0'!$A$18,IF(I10='0'!E$19,'0'!$A$19,IF(I10='0'!E$20,'0'!$A$20,IF(I10='0'!E$21,'0'!$A$21,IF(I10='0'!E$22,'0'!$A$22,IF(I10='0'!E$23,'0'!$A$23,IF(I10='0'!E$24,'0'!$A$24,IF(I10='0'!E$25,'0'!$A$25,IF(I10='0'!E$26,'0'!$A$26,IF(I10='0'!E$27,'0'!$A$27,IF(I10='0'!E$28,'0'!$A$28,IF(I10='0'!E$29,'0'!$A$29,IF(I10='0'!E$30,'0'!$A$30,IF(I10='0'!E$31,'0'!$A$31,IF(I10='0'!E$32,'0'!$A$32,IF(I10='0'!E$33,'0'!$A$33,IF(I10='0'!E$34,'0'!$A$34,IF(I10='0'!E$35,'0'!$A$35,IF(I10='0'!E$36,'0'!$A$36,IF(I10='0'!E$37,'0'!$A$37,IF(I10='0'!E$38,'0'!$A$38,IF(I10='0'!E$39,'0'!$A$39,IF(I10='0'!E$40,'0'!$A$40,IF(I10='0'!E$41,'0'!$A$41,IF(I10='0'!E$42,'0'!$A$42,IF(I10='0'!E$43,'0'!$A$43,IF(I10='0'!E$44,'0'!$A$44,IF(I10='0'!E$45,'0'!$A$45,IF(I10='0'!E$46,'0'!E$46,IF(I10='0'!E$47,'0'!$A$47,IF(I10='0'!E$48,'0'!$A$48,IF(I10='0'!E$49,'0'!$A$49,IF(I10='0'!E$50,'0'!$A$50,IF(I10='0'!E$51,'0'!$A$51,IF(I10='0'!E$52,'0'!$A$52,IF(I10='0'!E$53,'0'!$A$53,IF(I10='0'!E$54,'0'!$A$54,IF(I10='0'!E$55,'0'!$A$55,IF(I10='0'!E$56,'0'!$A$56,IF(I10='0'!E$57,'0'!$A$57,IF(I10='0'!E$58,'0'!$A$58,IF(I10='0'!E$59,'0'!$A$59,IF(I10='0'!E$60,'0'!$A$60,IF(I10='0'!E$61,'0'!$A$61,IF(I10='0'!E$62,'0'!$A$62,IF(I10='0'!E$63,'0'!$A$63,IF(I10='0'!E$64,'0'!$A$64,IF(I10='0'!E$65,'0'!$A$65,IF(I10='0'!E$66,'0'!$A$66,IF(I10='0'!E$67,'0'!$A$67,IF(I10='0'!E$68,'0'!$A$68,IF(I10='0'!E$69,'0'!$A$69,'SP6 Puławy'!Y10)))))))))))))))))))))))))))))))))))))))))))))))))))))))))))))))))</f>
        <v>0</v>
      </c>
      <c r="L10" s="10">
        <f>IF(K10=0,,IF(K10='0'!F$5,'0'!$A$5,IF(K10&gt;='0'!F$6,'0'!$A$6,IF(K10&gt;='0'!F$7,'0'!$A$7,IF(K10&gt;='0'!F$8,'0'!$A$8,IF(K10&gt;='0'!F$9,'0'!$A$9,IF(K10&gt;='0'!F$10,'0'!$A$10,IF(K10&gt;='0'!F$11,'0'!$A$11,IF(K10&gt;='0'!F$12,'0'!$A$12,IF(K10&gt;='0'!F$13,'0'!$A$13,IF(K10&gt;='0'!F$14,'0'!$A$14,IF(K10&gt;='0'!F$15,'0'!$A$15,IF(K10&gt;='0'!F$16,'0'!$A$16,IF(K10&gt;='0'!F$17,'0'!$A$17,IF(K10&gt;='0'!F$18,'0'!$A$18,IF(K10&gt;='0'!F$19,'0'!$A$19,IF(K10&gt;='0'!F$20,'0'!$A$20,IF(K10&gt;='0'!F$21,'0'!$A$21,IF(K10&gt;='0'!F$22,'0'!$A$22,IF(K10&gt;='0'!F$23,'0'!$A$23,IF(K10&gt;='0'!F$24,'0'!$A$24,IF(K10&gt;='0'!F$25,'0'!$A$25,IF(K10&gt;='0'!F$26,'0'!$A$26,IF(K10&gt;='0'!F$27,'0'!$A$27,IF(K10&gt;='0'!F$28,'0'!$A$28,IF(K10&gt;='0'!F$29,'0'!$A$29,IF(K10&gt;='0'!F$30,'0'!$A$30,IF(K10&gt;='0'!F$31,'0'!$A$31,IF(K10&gt;='0'!F$32,'0'!$A$32,IF(K10&gt;='0'!F$33,'0'!$A$33,IF(K10&gt;='0'!F$34,'0'!$A$34,IF(K10&gt;='0'!F$35,'0'!$A$35,IF(K10&gt;='0'!F$36,'0'!$A$36,IF(K10&gt;='0'!F$37,'0'!$A$37,IF(K10&gt;='0'!F$38,'0'!$A$38,IF(K10&gt;='0'!F$39,'0'!$A$39,IF(K10&gt;='0'!F$40,'0'!$A$40,IF(K10&gt;='0'!F$41,'0'!$A$41,IF(K10&gt;='0'!F$42,'0'!$A$42,IF(K10&gt;='0'!F$43,'0'!$A$43,IF(K10&gt;='0'!F$44,'0'!$A$44,IF(K10&gt;='0'!F$45,'0'!$A$45,IF(K10&gt;='0'!F$46,'0'!F$46,IF(K10&gt;='0'!F$47,'0'!$A$47,IF(K10&gt;='0'!F$48,'0'!$A$48,IF(K10&gt;='0'!F$49,'0'!$A$49,IF(K10&gt;='0'!F$50,'0'!$A$50,IF(K10&gt;='0'!F$51,'0'!$A$51,IF(K10&gt;='0'!F$52,'0'!$A$52,IF(K10&gt;='0'!F$53,'0'!$A$53,IF(K10&gt;='0'!F$54,'0'!$A$54,IF(K10&gt;='0'!F$55,'0'!$A$55,IF(K10&gt;='0'!F$56,'0'!$A$56,IF(K10&gt;='0'!F$57,'0'!$A$57,IF(K10&gt;='0'!F$58,'0'!$A$58,IF(K10&gt;='0'!F$59,'0'!$A$59,IF(K10&gt;='0'!F$60,'0'!$A$60,IF(K10='0'!F$61,'0'!$A$61,IF(K10&gt;='0'!F$62,'0'!$A$62,IF(K10&gt;='0'!F$63,'0'!$A$63,IF(K10&gt;='0'!F$64,'0'!$A$64,IF(K10='0'!F$65,'0'!$A$65,IF(K10&gt;='0'!F$66,'0'!$A$66,IF(K10&gt;='0'!F$67,'0'!$A$67,IF(K10&gt;='0'!F$68,'0'!$A$68,'SP6 Puławy'!AC10)))))))))))))))))))))))))))))))))))))))))))))))))))))))))))))))))</f>
        <v>0</v>
      </c>
      <c r="N10" s="10">
        <f>IF(M10=0,,IF(M10='0'!G$5,'0'!$A$5,IF(M10='0'!G$6,'0'!$A$6,IF(M10='0'!G$7,'0'!$A$7,IF(M10='0'!G$8,'0'!$A$8,IF(M10='0'!G$9,'0'!$A$9,IF(M10='0'!G$10,'0'!$A$10,IF(M10='0'!G$11,'0'!$A$11,IF(M10='0'!G$12,'0'!$A$12,IF(M10='0'!G$13,'0'!$A$13,IF(M10='0'!G$14,'0'!$A$14,IF(M10='0'!G$15,'0'!$A$15,IF(M10='0'!G$16,'0'!$A$16,IF(M10='0'!G$17,'0'!$A$17,IF(M10='0'!G$18,'0'!$A$18,IF(M10='0'!G$19,'0'!$A$19,IF(M10='0'!G$20,'0'!$A$20,IF(M10='0'!G$21,'0'!$A$21,IF(M10='0'!G$22,'0'!$A$22,IF(M10='0'!G$23,'0'!$A$23,IF(M10='0'!G$24,'0'!$A$24,IF(M10='0'!G$25,'0'!$A$25,IF(M10='0'!G$26,'0'!$A$26,IF(M10='0'!G$27,'0'!$A$27,IF(M10='0'!G$28,'0'!$A$28,IF(M10='0'!G$29,'0'!$A$29,IF(M10='0'!G$30,'0'!$A$30,IF(M10='0'!G$31,'0'!$A$31,IF(M10='0'!G$32,'0'!$A$32,IF(M10='0'!G$33,'0'!$A$33,IF(M10='0'!G$34,'0'!$A$34,IF(M10='0'!G$35,'0'!$A$35,IF(M10='0'!G$36,'0'!$A$36,IF(M10='0'!G$37,'0'!$A$37,IF(M10='0'!G$38,'0'!$A$38,IF(M10='0'!G$39,'0'!$A$39,IF(M10='0'!G$40,'0'!$A$40,IF(M10='0'!G$41,'0'!$A$41,IF(M10='0'!G$42,'0'!$A$42,IF(M10='0'!G$43,'0'!$A$43,IF(M10='0'!G$44,'0'!$A$44,IF(M10='0'!G$45,'0'!$A$45,IF(M10='0'!G$46,'0'!G$46,IF(M10='0'!G$47,'0'!$A$47,IF(M10='0'!G$48,'0'!$A$48,IF(M10='0'!G$49,'0'!$A$49,IF(M10='0'!G$50,'0'!$A$50,IF(M10='0'!G$51,'0'!$A$51,IF(M10='0'!G$52,'0'!$A$52,IF(M10='0'!G$53,'0'!$A$53,IF(M10='0'!G$54,'0'!$A$54,IF(M10='0'!G$55,'0'!$A$55,IF(M10='0'!G$56,'0'!$A$56,IF(M10='0'!G$57,'0'!$A$57,IF(M10='0'!G$58,'0'!$A$58,IF(M10='0'!G$59,'0'!$A$59,IF(M10='0'!G$60,'0'!$A$60,IF(M10='0'!G$61,'0'!$A$61,IF(M10='0'!G$62,'0'!$A$62,IF(M10='0'!G$63,'0'!$A$63,IF(M10='0'!G$64,'0'!$A$64,IF(M10='0'!G$65,'0'!$A$65,IF(M10='0'!G$66,'0'!$A$66,IF(M10='0'!G$67,'0'!$A$67,IF(M10='0'!G$68,'0'!$A$68,'SP6 Puławy'!AG10)))))))))))))))))))))))))))))))))))))))))))))))))))))))))))))))))</f>
        <v>0</v>
      </c>
      <c r="O10" s="21">
        <f>SUM(F10+H10+J10+L10+N10)</f>
        <v>0</v>
      </c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8"/>
      <c r="AG10" s="20"/>
      <c r="AH10" s="20"/>
      <c r="AI10" s="20"/>
    </row>
    <row r="11" spans="1:35" ht="15">
      <c r="A11" s="111"/>
      <c r="B11" s="111"/>
      <c r="C11" s="111"/>
      <c r="D11" s="111"/>
      <c r="E11" s="111"/>
      <c r="F11" s="112"/>
      <c r="G11" s="113"/>
      <c r="H11" s="112"/>
      <c r="I11" s="111"/>
      <c r="J11" s="112"/>
      <c r="K11" s="111"/>
      <c r="L11" s="112"/>
      <c r="M11" s="111"/>
      <c r="N11" s="112"/>
      <c r="O11" s="114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8"/>
      <c r="AG11" s="20"/>
      <c r="AH11" s="20"/>
      <c r="AI11" s="20"/>
    </row>
    <row r="12" spans="1:35" ht="15.75" thickBot="1">
      <c r="M12" s="125" t="s">
        <v>81</v>
      </c>
      <c r="N12" s="125"/>
      <c r="O12" s="22">
        <f>SUM(O4:O9)-P8</f>
        <v>1091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9"/>
      <c r="AH12" s="9"/>
      <c r="AI12" s="9"/>
    </row>
    <row r="13" spans="1:35" ht="15.75" thickTop="1">
      <c r="O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9"/>
      <c r="AH13" s="9"/>
      <c r="AI13" s="9"/>
    </row>
    <row r="14" spans="1:35" ht="15">
      <c r="O14" s="14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"/>
      <c r="AD14" s="9"/>
      <c r="AE14" s="9"/>
      <c r="AF14" s="9"/>
      <c r="AG14" s="9"/>
      <c r="AH14" s="9"/>
      <c r="AI14" s="9"/>
    </row>
    <row r="15" spans="1:35" ht="15">
      <c r="O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5" ht="15"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7:31" ht="15"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7:31" ht="15"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7:31" ht="15"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7:31" ht="15"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7:31" ht="15"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7:31" ht="1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7:31" ht="15"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7:31" ht="15"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7:31" ht="15"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7:31" ht="15"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7:31" ht="15"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7:31"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53" spans="6:19">
      <c r="F53">
        <f>IF(E53=0,,IF(E53='0'!B$5,'0'!$A$5,IF(E53&lt;='0'!B$6,'0'!$A$6,IF(E53&lt;='0'!B$7,'0'!$A$7,IF(E53&lt;='0'!B$8,'0'!$A$8,IF(E53&lt;='0'!B$9,'0'!$A$9,IF(E53&lt;='0'!B$10,'0'!$A$10,IF(E53&lt;='0'!B$11,'0'!$A$11,IF(E53&lt;='0'!B$12,'0'!$A$12,IF(E53&lt;='0'!B$13,'0'!$A$13,IF(E53&lt;='0'!B$14,'0'!$A$14,IF(E53&lt;='0'!B$15,'0'!$A$15,IF(E53&lt;='0'!B$16,'0'!$A$16,IF(E53&lt;='0'!B$17,'0'!$A$17,IF(E53&lt;='0'!B$18,'0'!$A$18,IF(E53&lt;='0'!B$19,'0'!$A$19,IF(E53&lt;='0'!B$20,'0'!$A$20,IF(E53&lt;='0'!B$21,'0'!$A$21,IF(E53&lt;='0'!B$22,'0'!$A$22,IF(E53&lt;='0'!B$23,'0'!$A$23,IF(E53&lt;='0'!B$24,'0'!$A$24,IF(E53&lt;='0'!B$25,'0'!$A$25,IF(E53&lt;='0'!B$26,'0'!$A$26,IF(E53&lt;='0'!B$27,'0'!$A$27,IF(E53&lt;='0'!B$28,'0'!$A$28,IF(E53&lt;='0'!B$29,'0'!$A$29,IF(E53&lt;='0'!B$30,'0'!$A$30,IF(E53&lt;='0'!B$31,'0'!$A$31,IF(E53&lt;='0'!B$32,'0'!$A$32,IF(E53&lt;='0'!B$33,'0'!$A$33,IF(E53&lt;='0'!B$34,'0'!$A$34,IF(E53&lt;='0'!B$35,'0'!$A$35,IF(E53&lt;='0'!B$36,'0'!$A$36,IF(E53&lt;='0'!B$37,'0'!$A$37,IF(E53&lt;='0'!B$38,'0'!$A$38,IF(E53&lt;='0'!B$39,'0'!$A$39,IF(E53&lt;='0'!B$40,'0'!$A$40,IF(E53&lt;='0'!B$41,'0'!$A$41,IF(E53&lt;='0'!B$42,'0'!$A$42,IF(E53&lt;='0'!B$43,'0'!$A$43,IF(E53&lt;='0'!B$44,'0'!$A$44,IF(E53&lt;='0'!B$45,'0'!$A$45,IF(E53&lt;='0'!B$46,'0'!B$46,IF(E53&lt;='0'!B$47,'0'!$A$47,IF(E53&lt;='0'!B$48,'0'!$A$48,IF(E53&lt;='0'!B$49,'0'!$A$49,IF(E53&lt;='0'!B$50,'0'!$A$50,IF(E53&lt;='0'!B$51,'0'!$A$51,IF(E53&lt;='0'!B$52,'0'!$A$52,IF(E53&lt;='0'!B$53,'0'!$A$53,IF(E53&lt;='0'!B$54,'0'!$A$54,IF(E53&lt;='0'!B$55,'0'!$A$55,IF(E53&lt;='0'!B$56,'0'!$A$56,IF(E53&lt;='0'!B$57,'0'!$A$57,IF(E53&lt;='0'!B$58,'0'!$A$58,IF(E53&lt;='0'!B$59,'0'!$A$59,IF(E53&lt;='0'!B$60,'0'!$A$60,IF(E53&lt;='0'!B$61,'0'!$A$61,IF(E53&lt;='0'!B$62,'0'!$A$62,IF(E53&lt;='0'!B$63,'0'!$A$63,IF(E53&lt;='0'!B$64,'0'!$A$64,IF(E53&lt;='0'!B$65,'0'!$A$65,IF(E53&lt;='0'!B$66,'0'!$A$66,IF(E53&lt;='0'!B$67,'0'!$A$67,IF(E53&lt;='0'!B$68,'0'!$A$68,'SP6 Puławy'!Q53)))))))))))))))))))))))))))))))))))))))))))))))))))))))))))))))))</f>
        <v>0</v>
      </c>
      <c r="Q53">
        <f>IF(E53&lt;='0'!B$69,'0'!$A$69,IF(E53&lt;='0'!B$70,'0'!$A$70,IF(E53&lt;='0'!B$71,'0'!$A$71,IF(E53&lt;='0'!B$72,'0'!$A$72,IF(E53&lt;='0'!B$73,'0'!$A$73,IF(E53&lt;='0'!B$74,'0'!$A$74,IF(E53&lt;='0'!B$75,'0'!$A$75,IF(E53&lt;='0'!B$76,'0'!$A$76,IF(E53&lt;='0'!B$77,'0'!$A$77,IF(E53&lt;='0'!B$78,'0'!$A$78,IF(E53&lt;='0'!B$79,'0'!$A$79,IF(E53&lt;='0'!B$80,'0'!$A$80,IF(E53&lt;='0'!B$81,'0'!$A$81,IF(E53&lt;='0'!B$82,'0'!$A$82,IF(E53&lt;='0'!B$83,'0'!$A$83,IF(E53&lt;='0'!B$84,'0'!$A$84,IF(E53&lt;='0'!B$85,'0'!$A$85,IF(E53&lt;='0'!B$86,'0'!$A$86,IF(E53&lt;='0'!B$87,'0'!$A$87,IF(E53&lt;='0'!B$88,'0'!$A$88,IF(E53&lt;='0'!B$89,'0'!$A$89,IF(E53&lt;='0'!B$90,'0'!$A$90,IF(E53&lt;='0'!B$91,'0'!$A$91,IF(E53&lt;='0'!B$92,'0'!$A$92,IF(E53&lt;='0'!B$93,'0'!$A$93,IF(E53&lt;='0'!B$94,'0'!$A$94,IF(E53&lt;='0'!B$95,'0'!$A$95,IF(E53&lt;='0'!B$96,'0'!$A$96,IF(E53&lt;='0'!B$97,'0'!$A$97,IF(E53&lt;='0'!B$98,'0'!$A$98,IF(E53&lt;='0'!B$99,'0'!$A$99,IF(E53&lt;='0'!B$100,'0'!$A$100,IF(E53&lt;='0'!B$101,'0'!$A$101,IF(E53&lt;='0'!B$102,'0'!$A$102,IF(E53&lt;='0'!B$103,'0'!$A$103,IF(E53&lt;='0'!B$104,'0'!$A$104,IF(E53&lt;='0'!B$105,'0'!$A$105,IF(E53&lt;='0'!B$106,'0'!$A$106,IF(E53&lt;='0'!B$107,'0'!$A$108,IF(E53&lt;='0'!B$109,'0'!$A$109,IF(E53&lt;='0'!B$110,'0'!$A$110,IF(E53&lt;='0'!B$111,'0'!$A$111,IF(E53&lt;='0'!B$112,'0'!$A$112,IF(E53&lt;='0'!B$113,'0'!$A$113,IF(E53&lt;='0'!B$114,'0'!$A$114,IF(E53&lt;='0'!B$115,'0'!$A$115,IF(E53&lt;='0'!B$116,'0'!$A$116,IF(E53&lt;='0'!B$117,'0'!$A$117,IF(E53&lt;='0'!B$118,'0'!$A$118,IF(E53&lt;='0'!B$119,'0'!$A$119,IF(E53&lt;='0'!B$120,'0'!$A$120,IF(E53&lt;='0'!B$121,'0'!$A$121,IF(E53&lt;='0'!B$122,'0'!$A$122,IF(E53&lt;='0'!B$123,'0'!$A$123,IF(E53&lt;='0'!B$124,'0'!$A$124,IF(E53&lt;='0'!B$125,'0'!$A$125,IF(E53&lt;='0'!B$126,'0'!$A$126,IF(E53&lt;='0'!B$127,'0'!$A$127,IF(E53&lt;='0'!B$128,'0'!$A$128,IF(E53&lt;='0'!B$129,'0'!$A$129,IF(E53&lt;='0'!B$130,'0'!$A$130,IF(E53&lt;='0'!B$131,'0'!$A$131,IF(E53&lt;='0'!B$132,'0'!$A$132,IF(E53&lt;='0'!B$133,'0'!$A$133,IF(E53&lt;='0'!B$134,'0'!$A$134,'SP6 Puławy'!R53)))))))))))))))))))))))))))))))))))))))))))))))))))))))))))))))))</f>
        <v>136</v>
      </c>
      <c r="R53">
        <f>IF(E53&lt;='0'!B$135,'0'!$A$135,IF(E53&lt;='0'!B$136,'0'!$A$136,IF(E53&lt;='0'!B$137,'0'!$A$137,IF(E53&lt;='0'!B$138,'0'!$A$138,IF(E53&lt;='0'!B$139,'0'!$A$139,IF(E53&lt;='0'!B$140,'0'!$A$140,IF(E53&lt;='0'!B$141,'0'!$A$141,IF(E53&lt;='0'!B$142,'0'!$A$142,IF(E53&lt;='0'!B$143,'0'!$A$143,IF(E53&lt;='0'!B$144,'0'!$A$144,IF(E53&lt;='0'!B$145,'0'!$A$145,IF(E53&lt;='0'!B$146,'0'!$A$146,IF(E53&lt;='0'!B$147,'0'!$A$147,IF(E53&lt;='0'!B$148,'0'!$A$148,IF(E53&lt;='0'!B$149,'0'!$A$149,IF(E53&lt;='0'!B$150,'0'!$A$150,IF(E53&lt;='0'!B$151,'0'!$A$151,IF(E53&lt;='0'!B$152,'0'!$A$152,IF(E53&lt;='0'!B$153,'0'!$A$153,IF(E53&lt;='0'!B$154,'0'!$A$154,IF(E53&lt;='0'!B$155,'0'!$A$155,IF(E53&lt;='0'!B$156,'0'!$A$156,IF(E53&lt;='0'!B$157,'0'!$A$157,IF(E53&lt;='0'!B$158,'0'!$A$158,IF(E53&lt;='0'!B$159,'0'!$A$159,IF(E53&lt;='0'!B$160,'0'!$A$160,IF(E53&lt;='0'!B$161,'0'!$A$161,IF(E53&lt;='0'!B$162,'0'!$A$162,IF(E53&lt;='0'!B$163,'0'!$A$163,IF(E53&lt;='0'!B$164,'0'!$A$164,IF(E53&lt;='0'!B$165,'0'!$A$165,IF(E53&lt;='0'!B$166,'0'!$A$166,IF(E53&lt;='0'!B$167,'0'!$A$167,IF(E53&lt;='0'!B$168,'0'!$A$168,IF(E53&lt;='0'!B$169,'0'!$A$169,IF(E53&lt;='0'!B$170,'0'!$A$170,IF(E53&lt;='0'!B$171,'0'!$A$171,IF(E53&lt;='0'!B$172,'0'!$A$172,IF(E53&lt;='0'!B$173,'0'!$A$173,IF(E53&lt;='0'!B$174,'0'!$A$174,IF(E53&lt;='0'!B$175,'0'!$A$175,IF(E53&lt;='0'!B$176,'0'!$A$176,IF(E53&lt;='0'!B$177,'0'!$A$177,IF(E53&lt;='0'!B$178,'0'!$A$178,IF(E53&lt;='0'!B$179,'0'!$A$179,IF(E53&lt;='0'!B$180,'0'!$A$180,IF(E53&lt;='0'!B$181,'0'!$A$181,IF(E53&lt;='0'!B$182,'0'!$A$182,IF(E53&lt;='0'!B$183,'0'!$A$183,IF(E53&lt;='0'!B$184,'0'!$A$184,IF(E53&lt;='0'!B$185,'0'!$A$185,IF(E53&lt;='0'!B$186,'0'!$A$186,IF(E53&lt;='0'!B$187,'0'!$A$187,IF(E53&lt;='0'!B$188,'0'!$A$188,IF(E53&lt;='0'!B$189,'0'!$A$189,IF(E53&lt;='0'!B$190,'0'!$A$190,IF(E53&lt;='0'!B$191,'0'!$A$191,IF(E53&lt;='0'!B$192,'0'!$A$192,IF(E53&lt;='0'!B$193,'0'!$A$193,IF(E53&lt;='0'!B$194,'0'!$A$194,IF(E53&lt;='0'!B$195,'0'!$A$195,IF(E53&lt;='0'!B$196,'0'!$A$196,IF(E53&lt;='0'!B$197,'0'!$A$197,S53)))))))))))))))))))))))))))))))))))))))))))))))))))))))))))))))</f>
        <v>70</v>
      </c>
      <c r="S53">
        <f>IF(E53&lt;='0'!B$197,'0'!$A$197,IF(E53&lt;='0'!B$198,'0'!$A$198,IF(E53&lt;='0'!B$199,'0'!$A$199,IF(E53&lt;='0'!B$200,'0'!$A$200,IF(E53&lt;='0'!B$201,'0'!$A$201,IF(E53&lt;='0'!B$202,'0'!$A$202,IF(E53&lt;='0'!B$203,'0'!$A$203,IF(E53&lt;='0'!B$204,'0'!$A$204,"0"))))))))</f>
        <v>8</v>
      </c>
    </row>
    <row r="54" spans="6:19">
      <c r="F54">
        <f>IF(E54=0,,IF(E54='0'!B$5,'0'!$A$5,IF(E54&lt;='0'!B$6,'0'!$A$6,IF(E54&lt;='0'!B$7,'0'!$A$7,IF(E54&lt;='0'!B$8,'0'!$A$8,IF(E54&lt;='0'!B$9,'0'!$A$9,IF(E54&lt;='0'!B$10,'0'!$A$10,IF(E54&lt;='0'!B$11,'0'!$A$11,IF(E54&lt;='0'!B$12,'0'!$A$12,IF(E54&lt;='0'!B$13,'0'!$A$13,IF(E54&lt;='0'!B$14,'0'!$A$14,IF(E54&lt;='0'!B$15,'0'!$A$15,IF(E54&lt;='0'!B$16,'0'!$A$16,IF(E54&lt;='0'!B$17,'0'!$A$17,IF(E54&lt;='0'!B$18,'0'!$A$18,IF(E54&lt;='0'!B$19,'0'!$A$19,IF(E54&lt;='0'!B$20,'0'!$A$20,IF(E54&lt;='0'!B$21,'0'!$A$21,IF(E54&lt;='0'!B$22,'0'!$A$22,IF(E54&lt;='0'!B$23,'0'!$A$23,IF(E54&lt;='0'!B$24,'0'!$A$24,IF(E54&lt;='0'!B$25,'0'!$A$25,IF(E54&lt;='0'!B$26,'0'!$A$26,IF(E54&lt;='0'!B$27,'0'!$A$27,IF(E54&lt;='0'!B$28,'0'!$A$28,IF(E54&lt;='0'!B$29,'0'!$A$29,IF(E54&lt;='0'!B$30,'0'!$A$30,IF(E54&lt;='0'!B$31,'0'!$A$31,IF(E54&lt;='0'!B$32,'0'!$A$32,IF(E54&lt;='0'!B$33,'0'!$A$33,IF(E54&lt;='0'!B$34,'0'!$A$34,IF(E54&lt;='0'!B$35,'0'!$A$35,IF(E54&lt;='0'!B$36,'0'!$A$36,IF(E54&lt;='0'!B$37,'0'!$A$37,IF(E54&lt;='0'!B$38,'0'!$A$38,IF(E54&lt;='0'!B$39,'0'!$A$39,IF(E54&lt;='0'!B$40,'0'!$A$40,IF(E54&lt;='0'!B$41,'0'!$A$41,IF(E54&lt;='0'!B$42,'0'!$A$42,IF(E54&lt;='0'!B$43,'0'!$A$43,IF(E54&lt;='0'!B$44,'0'!$A$44,IF(E54&lt;='0'!B$45,'0'!$A$45,IF(E54&lt;='0'!B$46,'0'!B$46,IF(E54&lt;='0'!B$47,'0'!$A$47,IF(E54&lt;='0'!B$48,'0'!$A$48,IF(E54&lt;='0'!B$49,'0'!$A$49,IF(E54&lt;='0'!B$50,'0'!$A$50,IF(E54&lt;='0'!B$51,'0'!$A$51,IF(E54&lt;='0'!B$52,'0'!$A$52,IF(E54&lt;='0'!B$53,'0'!$A$53,IF(E54&lt;='0'!B$54,'0'!$A$54,IF(E54&lt;='0'!B$55,'0'!$A$55,IF(E54&lt;='0'!B$56,'0'!$A$56,IF(E54&lt;='0'!B$57,'0'!$A$57,IF(E54&lt;='0'!B$58,'0'!$A$58,IF(E54&lt;='0'!B$59,'0'!$A$59,IF(E54&lt;='0'!B$60,'0'!$A$60,IF(E54&lt;='0'!B$61,'0'!$A$61,IF(E54&lt;='0'!B$62,'0'!$A$62,IF(E54&lt;='0'!B$63,'0'!$A$63,IF(E54&lt;='0'!B$64,'0'!$A$64,IF(E54&lt;='0'!B$65,'0'!$A$65,IF(E54&lt;='0'!B$66,'0'!$A$66,IF(E54&lt;='0'!B$67,'0'!$A$67,IF(E54&lt;='0'!B$68,'0'!$A$68,'SP6 Puławy'!Q54)))))))))))))))))))))))))))))))))))))))))))))))))))))))))))))))))</f>
        <v>0</v>
      </c>
      <c r="Q54">
        <f>IF(E54&lt;='0'!B$69,'0'!$A$69,IF(E54&lt;='0'!B$70,'0'!$A$70,IF(E54&lt;='0'!B$71,'0'!$A$71,IF(E54&lt;='0'!B$72,'0'!$A$72,IF(E54&lt;='0'!B$73,'0'!$A$73,IF(E54&lt;='0'!B$74,'0'!$A$74,IF(E54&lt;='0'!B$75,'0'!$A$75,IF(E54&lt;='0'!B$76,'0'!$A$76,IF(E54&lt;='0'!B$77,'0'!$A$77,IF(E54&lt;='0'!B$78,'0'!$A$78,IF(E54&lt;='0'!B$79,'0'!$A$79,IF(E54&lt;='0'!B$80,'0'!$A$80,IF(E54&lt;='0'!B$81,'0'!$A$81,IF(E54&lt;='0'!B$82,'0'!$A$82,IF(E54&lt;='0'!B$83,'0'!$A$83,IF(E54&lt;='0'!B$84,'0'!$A$84,IF(E54&lt;='0'!B$85,'0'!$A$85,IF(E54&lt;='0'!B$86,'0'!$A$86,IF(E54&lt;='0'!B$87,'0'!$A$87,IF(E54&lt;='0'!B$88,'0'!$A$88,IF(E54&lt;='0'!B$89,'0'!$A$89,IF(E54&lt;='0'!B$90,'0'!$A$90,IF(E54&lt;='0'!B$91,'0'!$A$91,IF(E54&lt;='0'!B$92,'0'!$A$92,IF(E54&lt;='0'!B$93,'0'!$A$93,IF(E54&lt;='0'!B$94,'0'!$A$94,IF(E54&lt;='0'!B$95,'0'!$A$95,IF(E54&lt;='0'!B$96,'0'!$A$96,IF(E54&lt;='0'!B$97,'0'!$A$97,IF(E54&lt;='0'!B$98,'0'!$A$98,IF(E54&lt;='0'!B$99,'0'!$A$99,IF(E54&lt;='0'!B$100,'0'!$A$100,IF(E54&lt;='0'!B$101,'0'!$A$101,IF(E54&lt;='0'!B$102,'0'!$A$102,IF(E54&lt;='0'!B$103,'0'!$A$103,IF(E54&lt;='0'!B$104,'0'!$A$104,IF(E54&lt;='0'!B$105,'0'!$A$105,IF(E54&lt;='0'!B$106,'0'!$A$106,IF(E54&lt;='0'!B$107,'0'!$A$108,IF(E54&lt;='0'!B$109,'0'!$A$109,IF(E54&lt;='0'!B$110,'0'!$A$110,IF(E54&lt;='0'!B$111,'0'!$A$111,IF(E54&lt;='0'!B$112,'0'!$A$112,IF(E54&lt;='0'!B$113,'0'!$A$113,IF(E54&lt;='0'!B$114,'0'!$A$114,IF(E54&lt;='0'!B$115,'0'!$A$115,IF(E54&lt;='0'!B$116,'0'!$A$116,IF(E54&lt;='0'!B$117,'0'!$A$117,IF(E54&lt;='0'!B$118,'0'!$A$118,IF(E54&lt;='0'!B$119,'0'!$A$119,IF(E54&lt;='0'!B$120,'0'!$A$120,IF(E54&lt;='0'!B$121,'0'!$A$121,IF(E54&lt;='0'!B$122,'0'!$A$122,IF(E54&lt;='0'!B$123,'0'!$A$123,IF(E54&lt;='0'!B$124,'0'!$A$124,IF(E54&lt;='0'!B$125,'0'!$A$125,IF(E54&lt;='0'!B$126,'0'!$A$126,IF(E54&lt;='0'!B$127,'0'!$A$127,IF(E54&lt;='0'!B$128,'0'!$A$128,IF(E54&lt;='0'!B$129,'0'!$A$129,IF(E54&lt;='0'!B$130,'0'!$A$130,IF(E54&lt;='0'!B$131,'0'!$A$131,IF(E54&lt;='0'!B$132,'0'!$A$132,IF(E54&lt;='0'!B$133,'0'!$A$133,IF(E54&lt;='0'!B$134,'0'!$A$134,'SP6 Puławy'!R54)))))))))))))))))))))))))))))))))))))))))))))))))))))))))))))))))</f>
        <v>136</v>
      </c>
      <c r="R54">
        <f>IF(E54&lt;='0'!B$135,'0'!$A$135,IF(E54&lt;='0'!B$136,'0'!$A$136,IF(E54&lt;='0'!B$137,'0'!$A$137,IF(E54&lt;='0'!B$138,'0'!$A$138,IF(E54&lt;='0'!B$139,'0'!$A$139,IF(E54&lt;='0'!B$140,'0'!$A$140,IF(E54&lt;='0'!B$141,'0'!$A$141,IF(E54&lt;='0'!B$142,'0'!$A$142,IF(E54&lt;='0'!B$143,'0'!$A$143,IF(E54&lt;='0'!B$144,'0'!$A$144,IF(E54&lt;='0'!B$145,'0'!$A$145,IF(E54&lt;='0'!B$146,'0'!$A$146,IF(E54&lt;='0'!B$147,'0'!$A$147,IF(E54&lt;='0'!B$148,'0'!$A$148,IF(E54&lt;='0'!B$149,'0'!$A$149,IF(E54&lt;='0'!B$150,'0'!$A$150,IF(E54&lt;='0'!B$151,'0'!$A$151,IF(E54&lt;='0'!B$152,'0'!$A$152,IF(E54&lt;='0'!B$153,'0'!$A$153,IF(E54&lt;='0'!B$154,'0'!$A$154,IF(E54&lt;='0'!B$155,'0'!$A$155,IF(E54&lt;='0'!B$156,'0'!$A$156,IF(E54&lt;='0'!B$157,'0'!$A$157,IF(E54&lt;='0'!B$158,'0'!$A$158,IF(E54&lt;='0'!B$159,'0'!$A$159,IF(E54&lt;='0'!B$160,'0'!$A$160,IF(E54&lt;='0'!B$161,'0'!$A$161,IF(E54&lt;='0'!B$162,'0'!$A$162,IF(E54&lt;='0'!B$163,'0'!$A$163,IF(E54&lt;='0'!B$164,'0'!$A$164,IF(E54&lt;='0'!B$165,'0'!$A$165,IF(E54&lt;='0'!B$166,'0'!$A$166,IF(E54&lt;='0'!B$167,'0'!$A$167,IF(E54&lt;='0'!B$168,'0'!$A$168,IF(E54&lt;='0'!B$169,'0'!$A$169,IF(E54&lt;='0'!B$170,'0'!$A$170,IF(E54&lt;='0'!B$171,'0'!$A$171,IF(E54&lt;='0'!B$172,'0'!$A$172,IF(E54&lt;='0'!B$173,'0'!$A$173,IF(E54&lt;='0'!B$174,'0'!$A$174,IF(E54&lt;='0'!B$175,'0'!$A$175,IF(E54&lt;='0'!B$176,'0'!$A$176,IF(E54&lt;='0'!B$177,'0'!$A$177,IF(E54&lt;='0'!B$178,'0'!$A$178,IF(E54&lt;='0'!B$179,'0'!$A$179,IF(E54&lt;='0'!B$180,'0'!$A$180,IF(E54&lt;='0'!B$181,'0'!$A$181,IF(E54&lt;='0'!B$182,'0'!$A$182,IF(E54&lt;='0'!B$183,'0'!$A$183,IF(E54&lt;='0'!B$184,'0'!$A$184,IF(E54&lt;='0'!B$185,'0'!$A$185,IF(E54&lt;='0'!B$186,'0'!$A$186,IF(E54&lt;='0'!B$187,'0'!$A$187,IF(E54&lt;='0'!B$188,'0'!$A$188,IF(E54&lt;='0'!B$189,'0'!$A$189,IF(E54&lt;='0'!B$190,'0'!$A$190,IF(E54&lt;='0'!B$191,'0'!$A$191,IF(E54&lt;='0'!B$192,'0'!$A$192,IF(E54&lt;='0'!B$193,'0'!$A$193,IF(E54&lt;='0'!B$194,'0'!$A$194,IF(E54&lt;='0'!B$195,'0'!$A$195,IF(E54&lt;='0'!B$196,'0'!$A$196,IF(E54&lt;='0'!B$197,'0'!$A$197,S54)))))))))))))))))))))))))))))))))))))))))))))))))))))))))))))))</f>
        <v>70</v>
      </c>
      <c r="S54">
        <f>IF(E54&lt;='0'!B$197,'0'!$A$197,IF(E54&lt;='0'!B$198,'0'!$A$198,IF(E54&lt;='0'!B$199,'0'!$A$199,IF(E54&lt;='0'!B$200,'0'!$A$200,IF(E54&lt;='0'!B$201,'0'!$A$201,IF(E54&lt;='0'!B$202,'0'!$A$202,IF(E54&lt;='0'!B$203,'0'!$A$203,IF(E54&lt;='0'!B$204,'0'!$A$204,"0"))))))))</f>
        <v>8</v>
      </c>
    </row>
    <row r="55" spans="6:19">
      <c r="F55">
        <f>IF(E55=0,,IF(E55='0'!B$5,'0'!$A$5,IF(E55&lt;='0'!B$6,'0'!$A$6,IF(E55&lt;='0'!B$7,'0'!$A$7,IF(E55&lt;='0'!B$8,'0'!$A$8,IF(E55&lt;='0'!B$9,'0'!$A$9,IF(E55&lt;='0'!B$10,'0'!$A$10,IF(E55&lt;='0'!B$11,'0'!$A$11,IF(E55&lt;='0'!B$12,'0'!$A$12,IF(E55&lt;='0'!B$13,'0'!$A$13,IF(E55&lt;='0'!B$14,'0'!$A$14,IF(E55&lt;='0'!B$15,'0'!$A$15,IF(E55&lt;='0'!B$16,'0'!$A$16,IF(E55&lt;='0'!B$17,'0'!$A$17,IF(E55&lt;='0'!B$18,'0'!$A$18,IF(E55&lt;='0'!B$19,'0'!$A$19,IF(E55&lt;='0'!B$20,'0'!$A$20,IF(E55&lt;='0'!B$21,'0'!$A$21,IF(E55&lt;='0'!B$22,'0'!$A$22,IF(E55&lt;='0'!B$23,'0'!$A$23,IF(E55&lt;='0'!B$24,'0'!$A$24,IF(E55&lt;='0'!B$25,'0'!$A$25,IF(E55&lt;='0'!B$26,'0'!$A$26,IF(E55&lt;='0'!B$27,'0'!$A$27,IF(E55&lt;='0'!B$28,'0'!$A$28,IF(E55&lt;='0'!B$29,'0'!$A$29,IF(E55&lt;='0'!B$30,'0'!$A$30,IF(E55&lt;='0'!B$31,'0'!$A$31,IF(E55&lt;='0'!B$32,'0'!$A$32,IF(E55&lt;='0'!B$33,'0'!$A$33,IF(E55&lt;='0'!B$34,'0'!$A$34,IF(E55&lt;='0'!B$35,'0'!$A$35,IF(E55&lt;='0'!B$36,'0'!$A$36,IF(E55&lt;='0'!B$37,'0'!$A$37,IF(E55&lt;='0'!B$38,'0'!$A$38,IF(E55&lt;='0'!B$39,'0'!$A$39,IF(E55&lt;='0'!B$40,'0'!$A$40,IF(E55&lt;='0'!B$41,'0'!$A$41,IF(E55&lt;='0'!B$42,'0'!$A$42,IF(E55&lt;='0'!B$43,'0'!$A$43,IF(E55&lt;='0'!B$44,'0'!$A$44,IF(E55&lt;='0'!B$45,'0'!$A$45,IF(E55&lt;='0'!B$46,'0'!B$46,IF(E55&lt;='0'!B$47,'0'!$A$47,IF(E55&lt;='0'!B$48,'0'!$A$48,IF(E55&lt;='0'!B$49,'0'!$A$49,IF(E55&lt;='0'!B$50,'0'!$A$50,IF(E55&lt;='0'!B$51,'0'!$A$51,IF(E55&lt;='0'!B$52,'0'!$A$52,IF(E55&lt;='0'!B$53,'0'!$A$53,IF(E55&lt;='0'!B$54,'0'!$A$54,IF(E55&lt;='0'!B$55,'0'!$A$55,IF(E55&lt;='0'!B$56,'0'!$A$56,IF(E55&lt;='0'!B$57,'0'!$A$57,IF(E55&lt;='0'!B$58,'0'!$A$58,IF(E55&lt;='0'!B$59,'0'!$A$59,IF(E55&lt;='0'!B$60,'0'!$A$60,IF(E55&lt;='0'!B$61,'0'!$A$61,IF(E55&lt;='0'!B$62,'0'!$A$62,IF(E55&lt;='0'!B$63,'0'!$A$63,IF(E55&lt;='0'!B$64,'0'!$A$64,IF(E55&lt;='0'!B$65,'0'!$A$65,IF(E55&lt;='0'!B$66,'0'!$A$66,IF(E55&lt;='0'!B$67,'0'!$A$67,IF(E55&lt;='0'!B$68,'0'!$A$68,'SP6 Puławy'!Q55)))))))))))))))))))))))))))))))))))))))))))))))))))))))))))))))))</f>
        <v>0</v>
      </c>
      <c r="Q55">
        <f>IF(E55&lt;='0'!B$69,'0'!$A$69,IF(E55&lt;='0'!B$70,'0'!$A$70,IF(E55&lt;='0'!B$71,'0'!$A$71,IF(E55&lt;='0'!B$72,'0'!$A$72,IF(E55&lt;='0'!B$73,'0'!$A$73,IF(E55&lt;='0'!B$74,'0'!$A$74,IF(E55&lt;='0'!B$75,'0'!$A$75,IF(E55&lt;='0'!B$76,'0'!$A$76,IF(E55&lt;='0'!B$77,'0'!$A$77,IF(E55&lt;='0'!B$78,'0'!$A$78,IF(E55&lt;='0'!B$79,'0'!$A$79,IF(E55&lt;='0'!B$80,'0'!$A$80,IF(E55&lt;='0'!B$81,'0'!$A$81,IF(E55&lt;='0'!B$82,'0'!$A$82,IF(E55&lt;='0'!B$83,'0'!$A$83,IF(E55&lt;='0'!B$84,'0'!$A$84,IF(E55&lt;='0'!B$85,'0'!$A$85,IF(E55&lt;='0'!B$86,'0'!$A$86,IF(E55&lt;='0'!B$87,'0'!$A$87,IF(E55&lt;='0'!B$88,'0'!$A$88,IF(E55&lt;='0'!B$89,'0'!$A$89,IF(E55&lt;='0'!B$90,'0'!$A$90,IF(E55&lt;='0'!B$91,'0'!$A$91,IF(E55&lt;='0'!B$92,'0'!$A$92,IF(E55&lt;='0'!B$93,'0'!$A$93,IF(E55&lt;='0'!B$94,'0'!$A$94,IF(E55&lt;='0'!B$95,'0'!$A$95,IF(E55&lt;='0'!B$96,'0'!$A$96,IF(E55&lt;='0'!B$97,'0'!$A$97,IF(E55&lt;='0'!B$98,'0'!$A$98,IF(E55&lt;='0'!B$99,'0'!$A$99,IF(E55&lt;='0'!B$100,'0'!$A$100,IF(E55&lt;='0'!B$101,'0'!$A$101,IF(E55&lt;='0'!B$102,'0'!$A$102,IF(E55&lt;='0'!B$103,'0'!$A$103,IF(E55&lt;='0'!B$104,'0'!$A$104,IF(E55&lt;='0'!B$105,'0'!$A$105,IF(E55&lt;='0'!B$106,'0'!$A$106,IF(E55&lt;='0'!B$107,'0'!$A$108,IF(E55&lt;='0'!B$109,'0'!$A$109,IF(E55&lt;='0'!B$110,'0'!$A$110,IF(E55&lt;='0'!B$111,'0'!$A$111,IF(E55&lt;='0'!B$112,'0'!$A$112,IF(E55&lt;='0'!B$113,'0'!$A$113,IF(E55&lt;='0'!B$114,'0'!$A$114,IF(E55&lt;='0'!B$115,'0'!$A$115,IF(E55&lt;='0'!B$116,'0'!$A$116,IF(E55&lt;='0'!B$117,'0'!$A$117,IF(E55&lt;='0'!B$118,'0'!$A$118,IF(E55&lt;='0'!B$119,'0'!$A$119,IF(E55&lt;='0'!B$120,'0'!$A$120,IF(E55&lt;='0'!B$121,'0'!$A$121,IF(E55&lt;='0'!B$122,'0'!$A$122,IF(E55&lt;='0'!B$123,'0'!$A$123,IF(E55&lt;='0'!B$124,'0'!$A$124,IF(E55&lt;='0'!B$125,'0'!$A$125,IF(E55&lt;='0'!B$126,'0'!$A$126,IF(E55&lt;='0'!B$127,'0'!$A$127,IF(E55&lt;='0'!B$128,'0'!$A$128,IF(E55&lt;='0'!B$129,'0'!$A$129,IF(E55&lt;='0'!B$130,'0'!$A$130,IF(E55&lt;='0'!B$131,'0'!$A$131,IF(E55&lt;='0'!B$132,'0'!$A$132,IF(E55&lt;='0'!B$133,'0'!$A$133,IF(E55&lt;='0'!B$134,'0'!$A$134,'SP6 Puławy'!R55)))))))))))))))))))))))))))))))))))))))))))))))))))))))))))))))))</f>
        <v>136</v>
      </c>
      <c r="R55">
        <f>IF(E55&lt;='0'!B$135,'0'!$A$135,IF(E55&lt;='0'!B$136,'0'!$A$136,IF(E55&lt;='0'!B$137,'0'!$A$137,IF(E55&lt;='0'!B$138,'0'!$A$138,IF(E55&lt;='0'!B$139,'0'!$A$139,IF(E55&lt;='0'!B$140,'0'!$A$140,IF(E55&lt;='0'!B$141,'0'!$A$141,IF(E55&lt;='0'!B$142,'0'!$A$142,IF(E55&lt;='0'!B$143,'0'!$A$143,IF(E55&lt;='0'!B$144,'0'!$A$144,IF(E55&lt;='0'!B$145,'0'!$A$145,IF(E55&lt;='0'!B$146,'0'!$A$146,IF(E55&lt;='0'!B$147,'0'!$A$147,IF(E55&lt;='0'!B$148,'0'!$A$148,IF(E55&lt;='0'!B$149,'0'!$A$149,IF(E55&lt;='0'!B$150,'0'!$A$150,IF(E55&lt;='0'!B$151,'0'!$A$151,IF(E55&lt;='0'!B$152,'0'!$A$152,IF(E55&lt;='0'!B$153,'0'!$A$153,IF(E55&lt;='0'!B$154,'0'!$A$154,IF(E55&lt;='0'!B$155,'0'!$A$155,IF(E55&lt;='0'!B$156,'0'!$A$156,IF(E55&lt;='0'!B$157,'0'!$A$157,IF(E55&lt;='0'!B$158,'0'!$A$158,IF(E55&lt;='0'!B$159,'0'!$A$159,IF(E55&lt;='0'!B$160,'0'!$A$160,IF(E55&lt;='0'!B$161,'0'!$A$161,IF(E55&lt;='0'!B$162,'0'!$A$162,IF(E55&lt;='0'!B$163,'0'!$A$163,IF(E55&lt;='0'!B$164,'0'!$A$164,IF(E55&lt;='0'!B$165,'0'!$A$165,IF(E55&lt;='0'!B$166,'0'!$A$166,IF(E55&lt;='0'!B$167,'0'!$A$167,IF(E55&lt;='0'!B$168,'0'!$A$168,IF(E55&lt;='0'!B$169,'0'!$A$169,IF(E55&lt;='0'!B$170,'0'!$A$170,IF(E55&lt;='0'!B$171,'0'!$A$171,IF(E55&lt;='0'!B$172,'0'!$A$172,IF(E55&lt;='0'!B$173,'0'!$A$173,IF(E55&lt;='0'!B$174,'0'!$A$174,IF(E55&lt;='0'!B$175,'0'!$A$175,IF(E55&lt;='0'!B$176,'0'!$A$176,IF(E55&lt;='0'!B$177,'0'!$A$177,IF(E55&lt;='0'!B$178,'0'!$A$178,IF(E55&lt;='0'!B$179,'0'!$A$179,IF(E55&lt;='0'!B$180,'0'!$A$180,IF(E55&lt;='0'!B$181,'0'!$A$181,IF(E55&lt;='0'!B$182,'0'!$A$182,IF(E55&lt;='0'!B$183,'0'!$A$183,IF(E55&lt;='0'!B$184,'0'!$A$184,IF(E55&lt;='0'!B$185,'0'!$A$185,IF(E55&lt;='0'!B$186,'0'!$A$186,IF(E55&lt;='0'!B$187,'0'!$A$187,IF(E55&lt;='0'!B$188,'0'!$A$188,IF(E55&lt;='0'!B$189,'0'!$A$189,IF(E55&lt;='0'!B$190,'0'!$A$190,IF(E55&lt;='0'!B$191,'0'!$A$191,IF(E55&lt;='0'!B$192,'0'!$A$192,IF(E55&lt;='0'!B$193,'0'!$A$193,IF(E55&lt;='0'!B$194,'0'!$A$194,IF(E55&lt;='0'!B$195,'0'!$A$195,IF(E55&lt;='0'!B$196,'0'!$A$196,IF(E55&lt;='0'!B$197,'0'!$A$197,S55)))))))))))))))))))))))))))))))))))))))))))))))))))))))))))))))</f>
        <v>70</v>
      </c>
      <c r="S55">
        <f>IF(E55&lt;='0'!B$197,'0'!$A$197,IF(E55&lt;='0'!B$198,'0'!$A$198,IF(E55&lt;='0'!B$199,'0'!$A$199,IF(E55&lt;='0'!B$200,'0'!$A$200,IF(E55&lt;='0'!B$201,'0'!$A$201,IF(E55&lt;='0'!B$202,'0'!$A$202,IF(E55&lt;='0'!B$203,'0'!$A$203,IF(E55&lt;='0'!B$204,'0'!$A$204,"0"))))))))</f>
        <v>8</v>
      </c>
    </row>
    <row r="56" spans="6:19">
      <c r="F56">
        <f>IF(E56=0,,IF(E56='0'!B$5,'0'!$A$5,IF(E56&lt;='0'!B$6,'0'!$A$6,IF(E56&lt;='0'!B$7,'0'!$A$7,IF(E56&lt;='0'!B$8,'0'!$A$8,IF(E56&lt;='0'!B$9,'0'!$A$9,IF(E56&lt;='0'!B$10,'0'!$A$10,IF(E56&lt;='0'!B$11,'0'!$A$11,IF(E56&lt;='0'!B$12,'0'!$A$12,IF(E56&lt;='0'!B$13,'0'!$A$13,IF(E56&lt;='0'!B$14,'0'!$A$14,IF(E56&lt;='0'!B$15,'0'!$A$15,IF(E56&lt;='0'!B$16,'0'!$A$16,IF(E56&lt;='0'!B$17,'0'!$A$17,IF(E56&lt;='0'!B$18,'0'!$A$18,IF(E56&lt;='0'!B$19,'0'!$A$19,IF(E56&lt;='0'!B$20,'0'!$A$20,IF(E56&lt;='0'!B$21,'0'!$A$21,IF(E56&lt;='0'!B$22,'0'!$A$22,IF(E56&lt;='0'!B$23,'0'!$A$23,IF(E56&lt;='0'!B$24,'0'!$A$24,IF(E56&lt;='0'!B$25,'0'!$A$25,IF(E56&lt;='0'!B$26,'0'!$A$26,IF(E56&lt;='0'!B$27,'0'!$A$27,IF(E56&lt;='0'!B$28,'0'!$A$28,IF(E56&lt;='0'!B$29,'0'!$A$29,IF(E56&lt;='0'!B$30,'0'!$A$30,IF(E56&lt;='0'!B$31,'0'!$A$31,IF(E56&lt;='0'!B$32,'0'!$A$32,IF(E56&lt;='0'!B$33,'0'!$A$33,IF(E56&lt;='0'!B$34,'0'!$A$34,IF(E56&lt;='0'!B$35,'0'!$A$35,IF(E56&lt;='0'!B$36,'0'!$A$36,IF(E56&lt;='0'!B$37,'0'!$A$37,IF(E56&lt;='0'!B$38,'0'!$A$38,IF(E56&lt;='0'!B$39,'0'!$A$39,IF(E56&lt;='0'!B$40,'0'!$A$40,IF(E56&lt;='0'!B$41,'0'!$A$41,IF(E56&lt;='0'!B$42,'0'!$A$42,IF(E56&lt;='0'!B$43,'0'!$A$43,IF(E56&lt;='0'!B$44,'0'!$A$44,IF(E56&lt;='0'!B$45,'0'!$A$45,IF(E56&lt;='0'!B$46,'0'!B$46,IF(E56&lt;='0'!B$47,'0'!$A$47,IF(E56&lt;='0'!B$48,'0'!$A$48,IF(E56&lt;='0'!B$49,'0'!$A$49,IF(E56&lt;='0'!B$50,'0'!$A$50,IF(E56&lt;='0'!B$51,'0'!$A$51,IF(E56&lt;='0'!B$52,'0'!$A$52,IF(E56&lt;='0'!B$53,'0'!$A$53,IF(E56&lt;='0'!B$54,'0'!$A$54,IF(E56&lt;='0'!B$55,'0'!$A$55,IF(E56&lt;='0'!B$56,'0'!$A$56,IF(E56&lt;='0'!B$57,'0'!$A$57,IF(E56&lt;='0'!B$58,'0'!$A$58,IF(E56&lt;='0'!B$59,'0'!$A$59,IF(E56&lt;='0'!B$60,'0'!$A$60,IF(E56&lt;='0'!B$61,'0'!$A$61,IF(E56&lt;='0'!B$62,'0'!$A$62,IF(E56&lt;='0'!B$63,'0'!$A$63,IF(E56&lt;='0'!B$64,'0'!$A$64,IF(E56&lt;='0'!B$65,'0'!$A$65,IF(E56&lt;='0'!B$66,'0'!$A$66,IF(E56&lt;='0'!B$67,'0'!$A$67,IF(E56&lt;='0'!B$68,'0'!$A$68,'SP6 Puławy'!Q56)))))))))))))))))))))))))))))))))))))))))))))))))))))))))))))))))</f>
        <v>0</v>
      </c>
      <c r="Q56">
        <f>IF(E56&lt;='0'!B$69,'0'!$A$69,IF(E56&lt;='0'!B$70,'0'!$A$70,IF(E56&lt;='0'!B$71,'0'!$A$71,IF(E56&lt;='0'!B$72,'0'!$A$72,IF(E56&lt;='0'!B$73,'0'!$A$73,IF(E56&lt;='0'!B$74,'0'!$A$74,IF(E56&lt;='0'!B$75,'0'!$A$75,IF(E56&lt;='0'!B$76,'0'!$A$76,IF(E56&lt;='0'!B$77,'0'!$A$77,IF(E56&lt;='0'!B$78,'0'!$A$78,IF(E56&lt;='0'!B$79,'0'!$A$79,IF(E56&lt;='0'!B$80,'0'!$A$80,IF(E56&lt;='0'!B$81,'0'!$A$81,IF(E56&lt;='0'!B$82,'0'!$A$82,IF(E56&lt;='0'!B$83,'0'!$A$83,IF(E56&lt;='0'!B$84,'0'!$A$84,IF(E56&lt;='0'!B$85,'0'!$A$85,IF(E56&lt;='0'!B$86,'0'!$A$86,IF(E56&lt;='0'!B$87,'0'!$A$87,IF(E56&lt;='0'!B$88,'0'!$A$88,IF(E56&lt;='0'!B$89,'0'!$A$89,IF(E56&lt;='0'!B$90,'0'!$A$90,IF(E56&lt;='0'!B$91,'0'!$A$91,IF(E56&lt;='0'!B$92,'0'!$A$92,IF(E56&lt;='0'!B$93,'0'!$A$93,IF(E56&lt;='0'!B$94,'0'!$A$94,IF(E56&lt;='0'!B$95,'0'!$A$95,IF(E56&lt;='0'!B$96,'0'!$A$96,IF(E56&lt;='0'!B$97,'0'!$A$97,IF(E56&lt;='0'!B$98,'0'!$A$98,IF(E56&lt;='0'!B$99,'0'!$A$99,IF(E56&lt;='0'!B$100,'0'!$A$100,IF(E56&lt;='0'!B$101,'0'!$A$101,IF(E56&lt;='0'!B$102,'0'!$A$102,IF(E56&lt;='0'!B$103,'0'!$A$103,IF(E56&lt;='0'!B$104,'0'!$A$104,IF(E56&lt;='0'!B$105,'0'!$A$105,IF(E56&lt;='0'!B$106,'0'!$A$106,IF(E56&lt;='0'!B$107,'0'!$A$108,IF(E56&lt;='0'!B$109,'0'!$A$109,IF(E56&lt;='0'!B$110,'0'!$A$110,IF(E56&lt;='0'!B$111,'0'!$A$111,IF(E56&lt;='0'!B$112,'0'!$A$112,IF(E56&lt;='0'!B$113,'0'!$A$113,IF(E56&lt;='0'!B$114,'0'!$A$114,IF(E56&lt;='0'!B$115,'0'!$A$115,IF(E56&lt;='0'!B$116,'0'!$A$116,IF(E56&lt;='0'!B$117,'0'!$A$117,IF(E56&lt;='0'!B$118,'0'!$A$118,IF(E56&lt;='0'!B$119,'0'!$A$119,IF(E56&lt;='0'!B$120,'0'!$A$120,IF(E56&lt;='0'!B$121,'0'!$A$121,IF(E56&lt;='0'!B$122,'0'!$A$122,IF(E56&lt;='0'!B$123,'0'!$A$123,IF(E56&lt;='0'!B$124,'0'!$A$124,IF(E56&lt;='0'!B$125,'0'!$A$125,IF(E56&lt;='0'!B$126,'0'!$A$126,IF(E56&lt;='0'!B$127,'0'!$A$127,IF(E56&lt;='0'!B$128,'0'!$A$128,IF(E56&lt;='0'!B$129,'0'!$A$129,IF(E56&lt;='0'!B$130,'0'!$A$130,IF(E56&lt;='0'!B$131,'0'!$A$131,IF(E56&lt;='0'!B$132,'0'!$A$132,IF(E56&lt;='0'!B$133,'0'!$A$133,IF(E56&lt;='0'!B$134,'0'!$A$134,'SP6 Puławy'!R56)))))))))))))))))))))))))))))))))))))))))))))))))))))))))))))))))</f>
        <v>136</v>
      </c>
      <c r="R56">
        <f>IF(E56&lt;='0'!B$135,'0'!$A$135,IF(E56&lt;='0'!B$136,'0'!$A$136,IF(E56&lt;='0'!B$137,'0'!$A$137,IF(E56&lt;='0'!B$138,'0'!$A$138,IF(E56&lt;='0'!B$139,'0'!$A$139,IF(E56&lt;='0'!B$140,'0'!$A$140,IF(E56&lt;='0'!B$141,'0'!$A$141,IF(E56&lt;='0'!B$142,'0'!$A$142,IF(E56&lt;='0'!B$143,'0'!$A$143,IF(E56&lt;='0'!B$144,'0'!$A$144,IF(E56&lt;='0'!B$145,'0'!$A$145,IF(E56&lt;='0'!B$146,'0'!$A$146,IF(E56&lt;='0'!B$147,'0'!$A$147,IF(E56&lt;='0'!B$148,'0'!$A$148,IF(E56&lt;='0'!B$149,'0'!$A$149,IF(E56&lt;='0'!B$150,'0'!$A$150,IF(E56&lt;='0'!B$151,'0'!$A$151,IF(E56&lt;='0'!B$152,'0'!$A$152,IF(E56&lt;='0'!B$153,'0'!$A$153,IF(E56&lt;='0'!B$154,'0'!$A$154,IF(E56&lt;='0'!B$155,'0'!$A$155,IF(E56&lt;='0'!B$156,'0'!$A$156,IF(E56&lt;='0'!B$157,'0'!$A$157,IF(E56&lt;='0'!B$158,'0'!$A$158,IF(E56&lt;='0'!B$159,'0'!$A$159,IF(E56&lt;='0'!B$160,'0'!$A$160,IF(E56&lt;='0'!B$161,'0'!$A$161,IF(E56&lt;='0'!B$162,'0'!$A$162,IF(E56&lt;='0'!B$163,'0'!$A$163,IF(E56&lt;='0'!B$164,'0'!$A$164,IF(E56&lt;='0'!B$165,'0'!$A$165,IF(E56&lt;='0'!B$166,'0'!$A$166,IF(E56&lt;='0'!B$167,'0'!$A$167,IF(E56&lt;='0'!B$168,'0'!$A$168,IF(E56&lt;='0'!B$169,'0'!$A$169,IF(E56&lt;='0'!B$170,'0'!$A$170,IF(E56&lt;='0'!B$171,'0'!$A$171,IF(E56&lt;='0'!B$172,'0'!$A$172,IF(E56&lt;='0'!B$173,'0'!$A$173,IF(E56&lt;='0'!B$174,'0'!$A$174,IF(E56&lt;='0'!B$175,'0'!$A$175,IF(E56&lt;='0'!B$176,'0'!$A$176,IF(E56&lt;='0'!B$177,'0'!$A$177,IF(E56&lt;='0'!B$178,'0'!$A$178,IF(E56&lt;='0'!B$179,'0'!$A$179,IF(E56&lt;='0'!B$180,'0'!$A$180,IF(E56&lt;='0'!B$181,'0'!$A$181,IF(E56&lt;='0'!B$182,'0'!$A$182,IF(E56&lt;='0'!B$183,'0'!$A$183,IF(E56&lt;='0'!B$184,'0'!$A$184,IF(E56&lt;='0'!B$185,'0'!$A$185,IF(E56&lt;='0'!B$186,'0'!$A$186,IF(E56&lt;='0'!B$187,'0'!$A$187,IF(E56&lt;='0'!B$188,'0'!$A$188,IF(E56&lt;='0'!B$189,'0'!$A$189,IF(E56&lt;='0'!B$190,'0'!$A$190,IF(E56&lt;='0'!B$191,'0'!$A$191,IF(E56&lt;='0'!B$192,'0'!$A$192,IF(E56&lt;='0'!B$193,'0'!$A$193,IF(E56&lt;='0'!B$194,'0'!$A$194,IF(E56&lt;='0'!B$195,'0'!$A$195,IF(E56&lt;='0'!B$196,'0'!$A$196,IF(E56&lt;='0'!B$197,'0'!$A$197,S56)))))))))))))))))))))))))))))))))))))))))))))))))))))))))))))))</f>
        <v>70</v>
      </c>
      <c r="S56">
        <f>IF(E56&lt;='0'!B$197,'0'!$A$197,IF(E56&lt;='0'!B$198,'0'!$A$198,IF(E56&lt;='0'!B$199,'0'!$A$199,IF(E56&lt;='0'!B$200,'0'!$A$200,IF(E56&lt;='0'!B$201,'0'!$A$201,IF(E56&lt;='0'!B$202,'0'!$A$202,IF(E56&lt;='0'!B$203,'0'!$A$203,IF(E56&lt;='0'!B$204,'0'!$A$204,"0"))))))))</f>
        <v>8</v>
      </c>
    </row>
    <row r="57" spans="6:19">
      <c r="F57">
        <f>IF(E57=0,,IF(E57='0'!B$5,'0'!$A$5,IF(E57&lt;='0'!B$6,'0'!$A$6,IF(E57&lt;='0'!B$7,'0'!$A$7,IF(E57&lt;='0'!B$8,'0'!$A$8,IF(E57&lt;='0'!B$9,'0'!$A$9,IF(E57&lt;='0'!B$10,'0'!$A$10,IF(E57&lt;='0'!B$11,'0'!$A$11,IF(E57&lt;='0'!B$12,'0'!$A$12,IF(E57&lt;='0'!B$13,'0'!$A$13,IF(E57&lt;='0'!B$14,'0'!$A$14,IF(E57&lt;='0'!B$15,'0'!$A$15,IF(E57&lt;='0'!B$16,'0'!$A$16,IF(E57&lt;='0'!B$17,'0'!$A$17,IF(E57&lt;='0'!B$18,'0'!$A$18,IF(E57&lt;='0'!B$19,'0'!$A$19,IF(E57&lt;='0'!B$20,'0'!$A$20,IF(E57&lt;='0'!B$21,'0'!$A$21,IF(E57&lt;='0'!B$22,'0'!$A$22,IF(E57&lt;='0'!B$23,'0'!$A$23,IF(E57&lt;='0'!B$24,'0'!$A$24,IF(E57&lt;='0'!B$25,'0'!$A$25,IF(E57&lt;='0'!B$26,'0'!$A$26,IF(E57&lt;='0'!B$27,'0'!$A$27,IF(E57&lt;='0'!B$28,'0'!$A$28,IF(E57&lt;='0'!B$29,'0'!$A$29,IF(E57&lt;='0'!B$30,'0'!$A$30,IF(E57&lt;='0'!B$31,'0'!$A$31,IF(E57&lt;='0'!B$32,'0'!$A$32,IF(E57&lt;='0'!B$33,'0'!$A$33,IF(E57&lt;='0'!B$34,'0'!$A$34,IF(E57&lt;='0'!B$35,'0'!$A$35,IF(E57&lt;='0'!B$36,'0'!$A$36,IF(E57&lt;='0'!B$37,'0'!$A$37,IF(E57&lt;='0'!B$38,'0'!$A$38,IF(E57&lt;='0'!B$39,'0'!$A$39,IF(E57&lt;='0'!B$40,'0'!$A$40,IF(E57&lt;='0'!B$41,'0'!$A$41,IF(E57&lt;='0'!B$42,'0'!$A$42,IF(E57&lt;='0'!B$43,'0'!$A$43,IF(E57&lt;='0'!B$44,'0'!$A$44,IF(E57&lt;='0'!B$45,'0'!$A$45,IF(E57&lt;='0'!B$46,'0'!B$46,IF(E57&lt;='0'!B$47,'0'!$A$47,IF(E57&lt;='0'!B$48,'0'!$A$48,IF(E57&lt;='0'!B$49,'0'!$A$49,IF(E57&lt;='0'!B$50,'0'!$A$50,IF(E57&lt;='0'!B$51,'0'!$A$51,IF(E57&lt;='0'!B$52,'0'!$A$52,IF(E57&lt;='0'!B$53,'0'!$A$53,IF(E57&lt;='0'!B$54,'0'!$A$54,IF(E57&lt;='0'!B$55,'0'!$A$55,IF(E57&lt;='0'!B$56,'0'!$A$56,IF(E57&lt;='0'!B$57,'0'!$A$57,IF(E57&lt;='0'!B$58,'0'!$A$58,IF(E57&lt;='0'!B$59,'0'!$A$59,IF(E57&lt;='0'!B$60,'0'!$A$60,IF(E57&lt;='0'!B$61,'0'!$A$61,IF(E57&lt;='0'!B$62,'0'!$A$62,IF(E57&lt;='0'!B$63,'0'!$A$63,IF(E57&lt;='0'!B$64,'0'!$A$64,IF(E57&lt;='0'!B$65,'0'!$A$65,IF(E57&lt;='0'!B$66,'0'!$A$66,IF(E57&lt;='0'!B$67,'0'!$A$67,IF(E57&lt;='0'!B$68,'0'!$A$68,'SP6 Puławy'!Q57)))))))))))))))))))))))))))))))))))))))))))))))))))))))))))))))))</f>
        <v>0</v>
      </c>
      <c r="Q57">
        <f>IF(E57&lt;='0'!B$69,'0'!$A$69,IF(E57&lt;='0'!B$70,'0'!$A$70,IF(E57&lt;='0'!B$71,'0'!$A$71,IF(E57&lt;='0'!B$72,'0'!$A$72,IF(E57&lt;='0'!B$73,'0'!$A$73,IF(E57&lt;='0'!B$74,'0'!$A$74,IF(E57&lt;='0'!B$75,'0'!$A$75,IF(E57&lt;='0'!B$76,'0'!$A$76,IF(E57&lt;='0'!B$77,'0'!$A$77,IF(E57&lt;='0'!B$78,'0'!$A$78,IF(E57&lt;='0'!B$79,'0'!$A$79,IF(E57&lt;='0'!B$80,'0'!$A$80,IF(E57&lt;='0'!B$81,'0'!$A$81,IF(E57&lt;='0'!B$82,'0'!$A$82,IF(E57&lt;='0'!B$83,'0'!$A$83,IF(E57&lt;='0'!B$84,'0'!$A$84,IF(E57&lt;='0'!B$85,'0'!$A$85,IF(E57&lt;='0'!B$86,'0'!$A$86,IF(E57&lt;='0'!B$87,'0'!$A$87,IF(E57&lt;='0'!B$88,'0'!$A$88,IF(E57&lt;='0'!B$89,'0'!$A$89,IF(E57&lt;='0'!B$90,'0'!$A$90,IF(E57&lt;='0'!B$91,'0'!$A$91,IF(E57&lt;='0'!B$92,'0'!$A$92,IF(E57&lt;='0'!B$93,'0'!$A$93,IF(E57&lt;='0'!B$94,'0'!$A$94,IF(E57&lt;='0'!B$95,'0'!$A$95,IF(E57&lt;='0'!B$96,'0'!$A$96,IF(E57&lt;='0'!B$97,'0'!$A$97,IF(E57&lt;='0'!B$98,'0'!$A$98,IF(E57&lt;='0'!B$99,'0'!$A$99,IF(E57&lt;='0'!B$100,'0'!$A$100,IF(E57&lt;='0'!B$101,'0'!$A$101,IF(E57&lt;='0'!B$102,'0'!$A$102,IF(E57&lt;='0'!B$103,'0'!$A$103,IF(E57&lt;='0'!B$104,'0'!$A$104,IF(E57&lt;='0'!B$105,'0'!$A$105,IF(E57&lt;='0'!B$106,'0'!$A$106,IF(E57&lt;='0'!B$107,'0'!$A$108,IF(E57&lt;='0'!B$109,'0'!$A$109,IF(E57&lt;='0'!B$110,'0'!$A$110,IF(E57&lt;='0'!B$111,'0'!$A$111,IF(E57&lt;='0'!B$112,'0'!$A$112,IF(E57&lt;='0'!B$113,'0'!$A$113,IF(E57&lt;='0'!B$114,'0'!$A$114,IF(E57&lt;='0'!B$115,'0'!$A$115,IF(E57&lt;='0'!B$116,'0'!$A$116,IF(E57&lt;='0'!B$117,'0'!$A$117,IF(E57&lt;='0'!B$118,'0'!$A$118,IF(E57&lt;='0'!B$119,'0'!$A$119,IF(E57&lt;='0'!B$120,'0'!$A$120,IF(E57&lt;='0'!B$121,'0'!$A$121,IF(E57&lt;='0'!B$122,'0'!$A$122,IF(E57&lt;='0'!B$123,'0'!$A$123,IF(E57&lt;='0'!B$124,'0'!$A$124,IF(E57&lt;='0'!B$125,'0'!$A$125,IF(E57&lt;='0'!B$126,'0'!$A$126,IF(E57&lt;='0'!B$127,'0'!$A$127,IF(E57&lt;='0'!B$128,'0'!$A$128,IF(E57&lt;='0'!B$129,'0'!$A$129,IF(E57&lt;='0'!B$130,'0'!$A$130,IF(E57&lt;='0'!B$131,'0'!$A$131,IF(E57&lt;='0'!B$132,'0'!$A$132,IF(E57&lt;='0'!B$133,'0'!$A$133,IF(E57&lt;='0'!B$134,'0'!$A$134,'SP6 Puławy'!R57)))))))))))))))))))))))))))))))))))))))))))))))))))))))))))))))))</f>
        <v>136</v>
      </c>
      <c r="R57">
        <f>IF(E57&lt;='0'!B$135,'0'!$A$135,IF(E57&lt;='0'!B$136,'0'!$A$136,IF(E57&lt;='0'!B$137,'0'!$A$137,IF(E57&lt;='0'!B$138,'0'!$A$138,IF(E57&lt;='0'!B$139,'0'!$A$139,IF(E57&lt;='0'!B$140,'0'!$A$140,IF(E57&lt;='0'!B$141,'0'!$A$141,IF(E57&lt;='0'!B$142,'0'!$A$142,IF(E57&lt;='0'!B$143,'0'!$A$143,IF(E57&lt;='0'!B$144,'0'!$A$144,IF(E57&lt;='0'!B$145,'0'!$A$145,IF(E57&lt;='0'!B$146,'0'!$A$146,IF(E57&lt;='0'!B$147,'0'!$A$147,IF(E57&lt;='0'!B$148,'0'!$A$148,IF(E57&lt;='0'!B$149,'0'!$A$149,IF(E57&lt;='0'!B$150,'0'!$A$150,IF(E57&lt;='0'!B$151,'0'!$A$151,IF(E57&lt;='0'!B$152,'0'!$A$152,IF(E57&lt;='0'!B$153,'0'!$A$153,IF(E57&lt;='0'!B$154,'0'!$A$154,IF(E57&lt;='0'!B$155,'0'!$A$155,IF(E57&lt;='0'!B$156,'0'!$A$156,IF(E57&lt;='0'!B$157,'0'!$A$157,IF(E57&lt;='0'!B$158,'0'!$A$158,IF(E57&lt;='0'!B$159,'0'!$A$159,IF(E57&lt;='0'!B$160,'0'!$A$160,IF(E57&lt;='0'!B$161,'0'!$A$161,IF(E57&lt;='0'!B$162,'0'!$A$162,IF(E57&lt;='0'!B$163,'0'!$A$163,IF(E57&lt;='0'!B$164,'0'!$A$164,IF(E57&lt;='0'!B$165,'0'!$A$165,IF(E57&lt;='0'!B$166,'0'!$A$166,IF(E57&lt;='0'!B$167,'0'!$A$167,IF(E57&lt;='0'!B$168,'0'!$A$168,IF(E57&lt;='0'!B$169,'0'!$A$169,IF(E57&lt;='0'!B$170,'0'!$A$170,IF(E57&lt;='0'!B$171,'0'!$A$171,IF(E57&lt;='0'!B$172,'0'!$A$172,IF(E57&lt;='0'!B$173,'0'!$A$173,IF(E57&lt;='0'!B$174,'0'!$A$174,IF(E57&lt;='0'!B$175,'0'!$A$175,IF(E57&lt;='0'!B$176,'0'!$A$176,IF(E57&lt;='0'!B$177,'0'!$A$177,IF(E57&lt;='0'!B$178,'0'!$A$178,IF(E57&lt;='0'!B$179,'0'!$A$179,IF(E57&lt;='0'!B$180,'0'!$A$180,IF(E57&lt;='0'!B$181,'0'!$A$181,IF(E57&lt;='0'!B$182,'0'!$A$182,IF(E57&lt;='0'!B$183,'0'!$A$183,IF(E57&lt;='0'!B$184,'0'!$A$184,IF(E57&lt;='0'!B$185,'0'!$A$185,IF(E57&lt;='0'!B$186,'0'!$A$186,IF(E57&lt;='0'!B$187,'0'!$A$187,IF(E57&lt;='0'!B$188,'0'!$A$188,IF(E57&lt;='0'!B$189,'0'!$A$189,IF(E57&lt;='0'!B$190,'0'!$A$190,IF(E57&lt;='0'!B$191,'0'!$A$191,IF(E57&lt;='0'!B$192,'0'!$A$192,IF(E57&lt;='0'!B$193,'0'!$A$193,IF(E57&lt;='0'!B$194,'0'!$A$194,IF(E57&lt;='0'!B$195,'0'!$A$195,IF(E57&lt;='0'!B$196,'0'!$A$196,IF(E57&lt;='0'!B$197,'0'!$A$197,S57)))))))))))))))))))))))))))))))))))))))))))))))))))))))))))))))</f>
        <v>70</v>
      </c>
      <c r="S57">
        <f>IF(E57&lt;='0'!B$197,'0'!$A$197,IF(E57&lt;='0'!B$198,'0'!$A$198,IF(E57&lt;='0'!B$199,'0'!$A$199,IF(E57&lt;='0'!B$200,'0'!$A$200,IF(E57&lt;='0'!B$201,'0'!$A$201,IF(E57&lt;='0'!B$202,'0'!$A$202,IF(E57&lt;='0'!B$203,'0'!$A$203,IF(E57&lt;='0'!B$204,'0'!$A$204,"0"))))))))</f>
        <v>8</v>
      </c>
    </row>
    <row r="58" spans="6:19">
      <c r="F58">
        <f>IF(E58=0,,IF(E58='0'!B$5,'0'!$A$5,IF(E58&lt;='0'!B$6,'0'!$A$6,IF(E58&lt;='0'!B$7,'0'!$A$7,IF(E58&lt;='0'!B$8,'0'!$A$8,IF(E58&lt;='0'!B$9,'0'!$A$9,IF(E58&lt;='0'!B$10,'0'!$A$10,IF(E58&lt;='0'!B$11,'0'!$A$11,IF(E58&lt;='0'!B$12,'0'!$A$12,IF(E58&lt;='0'!B$13,'0'!$A$13,IF(E58&lt;='0'!B$14,'0'!$A$14,IF(E58&lt;='0'!B$15,'0'!$A$15,IF(E58&lt;='0'!B$16,'0'!$A$16,IF(E58&lt;='0'!B$17,'0'!$A$17,IF(E58&lt;='0'!B$18,'0'!$A$18,IF(E58&lt;='0'!B$19,'0'!$A$19,IF(E58&lt;='0'!B$20,'0'!$A$20,IF(E58&lt;='0'!B$21,'0'!$A$21,IF(E58&lt;='0'!B$22,'0'!$A$22,IF(E58&lt;='0'!B$23,'0'!$A$23,IF(E58&lt;='0'!B$24,'0'!$A$24,IF(E58&lt;='0'!B$25,'0'!$A$25,IF(E58&lt;='0'!B$26,'0'!$A$26,IF(E58&lt;='0'!B$27,'0'!$A$27,IF(E58&lt;='0'!B$28,'0'!$A$28,IF(E58&lt;='0'!B$29,'0'!$A$29,IF(E58&lt;='0'!B$30,'0'!$A$30,IF(E58&lt;='0'!B$31,'0'!$A$31,IF(E58&lt;='0'!B$32,'0'!$A$32,IF(E58&lt;='0'!B$33,'0'!$A$33,IF(E58&lt;='0'!B$34,'0'!$A$34,IF(E58&lt;='0'!B$35,'0'!$A$35,IF(E58&lt;='0'!B$36,'0'!$A$36,IF(E58&lt;='0'!B$37,'0'!$A$37,IF(E58&lt;='0'!B$38,'0'!$A$38,IF(E58&lt;='0'!B$39,'0'!$A$39,IF(E58&lt;='0'!B$40,'0'!$A$40,IF(E58&lt;='0'!B$41,'0'!$A$41,IF(E58&lt;='0'!B$42,'0'!$A$42,IF(E58&lt;='0'!B$43,'0'!$A$43,IF(E58&lt;='0'!B$44,'0'!$A$44,IF(E58&lt;='0'!B$45,'0'!$A$45,IF(E58&lt;='0'!B$46,'0'!B$46,IF(E58&lt;='0'!B$47,'0'!$A$47,IF(E58&lt;='0'!B$48,'0'!$A$48,IF(E58&lt;='0'!B$49,'0'!$A$49,IF(E58&lt;='0'!B$50,'0'!$A$50,IF(E58&lt;='0'!B$51,'0'!$A$51,IF(E58&lt;='0'!B$52,'0'!$A$52,IF(E58&lt;='0'!B$53,'0'!$A$53,IF(E58&lt;='0'!B$54,'0'!$A$54,IF(E58&lt;='0'!B$55,'0'!$A$55,IF(E58&lt;='0'!B$56,'0'!$A$56,IF(E58&lt;='0'!B$57,'0'!$A$57,IF(E58&lt;='0'!B$58,'0'!$A$58,IF(E58&lt;='0'!B$59,'0'!$A$59,IF(E58&lt;='0'!B$60,'0'!$A$60,IF(E58&lt;='0'!B$61,'0'!$A$61,IF(E58&lt;='0'!B$62,'0'!$A$62,IF(E58&lt;='0'!B$63,'0'!$A$63,IF(E58&lt;='0'!B$64,'0'!$A$64,IF(E58&lt;='0'!B$65,'0'!$A$65,IF(E58&lt;='0'!B$66,'0'!$A$66,IF(E58&lt;='0'!B$67,'0'!$A$67,IF(E58&lt;='0'!B$68,'0'!$A$68,'SP6 Puławy'!Q58)))))))))))))))))))))))))))))))))))))))))))))))))))))))))))))))))</f>
        <v>0</v>
      </c>
      <c r="Q58">
        <f>IF(E58&lt;='0'!B$69,'0'!$A$69,IF(E58&lt;='0'!B$70,'0'!$A$70,IF(E58&lt;='0'!B$71,'0'!$A$71,IF(E58&lt;='0'!B$72,'0'!$A$72,IF(E58&lt;='0'!B$73,'0'!$A$73,IF(E58&lt;='0'!B$74,'0'!$A$74,IF(E58&lt;='0'!B$75,'0'!$A$75,IF(E58&lt;='0'!B$76,'0'!$A$76,IF(E58&lt;='0'!B$77,'0'!$A$77,IF(E58&lt;='0'!B$78,'0'!$A$78,IF(E58&lt;='0'!B$79,'0'!$A$79,IF(E58&lt;='0'!B$80,'0'!$A$80,IF(E58&lt;='0'!B$81,'0'!$A$81,IF(E58&lt;='0'!B$82,'0'!$A$82,IF(E58&lt;='0'!B$83,'0'!$A$83,IF(E58&lt;='0'!B$84,'0'!$A$84,IF(E58&lt;='0'!B$85,'0'!$A$85,IF(E58&lt;='0'!B$86,'0'!$A$86,IF(E58&lt;='0'!B$87,'0'!$A$87,IF(E58&lt;='0'!B$88,'0'!$A$88,IF(E58&lt;='0'!B$89,'0'!$A$89,IF(E58&lt;='0'!B$90,'0'!$A$90,IF(E58&lt;='0'!B$91,'0'!$A$91,IF(E58&lt;='0'!B$92,'0'!$A$92,IF(E58&lt;='0'!B$93,'0'!$A$93,IF(E58&lt;='0'!B$94,'0'!$A$94,IF(E58&lt;='0'!B$95,'0'!$A$95,IF(E58&lt;='0'!B$96,'0'!$A$96,IF(E58&lt;='0'!B$97,'0'!$A$97,IF(E58&lt;='0'!B$98,'0'!$A$98,IF(E58&lt;='0'!B$99,'0'!$A$99,IF(E58&lt;='0'!B$100,'0'!$A$100,IF(E58&lt;='0'!B$101,'0'!$A$101,IF(E58&lt;='0'!B$102,'0'!$A$102,IF(E58&lt;='0'!B$103,'0'!$A$103,IF(E58&lt;='0'!B$104,'0'!$A$104,IF(E58&lt;='0'!B$105,'0'!$A$105,IF(E58&lt;='0'!B$106,'0'!$A$106,IF(E58&lt;='0'!B$107,'0'!$A$108,IF(E58&lt;='0'!B$109,'0'!$A$109,IF(E58&lt;='0'!B$110,'0'!$A$110,IF(E58&lt;='0'!B$111,'0'!$A$111,IF(E58&lt;='0'!B$112,'0'!$A$112,IF(E58&lt;='0'!B$113,'0'!$A$113,IF(E58&lt;='0'!B$114,'0'!$A$114,IF(E58&lt;='0'!B$115,'0'!$A$115,IF(E58&lt;='0'!B$116,'0'!$A$116,IF(E58&lt;='0'!B$117,'0'!$A$117,IF(E58&lt;='0'!B$118,'0'!$A$118,IF(E58&lt;='0'!B$119,'0'!$A$119,IF(E58&lt;='0'!B$120,'0'!$A$120,IF(E58&lt;='0'!B$121,'0'!$A$121,IF(E58&lt;='0'!B$122,'0'!$A$122,IF(E58&lt;='0'!B$123,'0'!$A$123,IF(E58&lt;='0'!B$124,'0'!$A$124,IF(E58&lt;='0'!B$125,'0'!$A$125,IF(E58&lt;='0'!B$126,'0'!$A$126,IF(E58&lt;='0'!B$127,'0'!$A$127,IF(E58&lt;='0'!B$128,'0'!$A$128,IF(E58&lt;='0'!B$129,'0'!$A$129,IF(E58&lt;='0'!B$130,'0'!$A$130,IF(E58&lt;='0'!B$131,'0'!$A$131,IF(E58&lt;='0'!B$132,'0'!$A$132,IF(E58&lt;='0'!B$133,'0'!$A$133,IF(E58&lt;='0'!B$134,'0'!$A$134,'SP6 Puławy'!R58)))))))))))))))))))))))))))))))))))))))))))))))))))))))))))))))))</f>
        <v>136</v>
      </c>
      <c r="R58">
        <f>IF(E58&lt;='0'!B$135,'0'!$A$135,IF(E58&lt;='0'!B$136,'0'!$A$136,IF(E58&lt;='0'!B$137,'0'!$A$137,IF(E58&lt;='0'!B$138,'0'!$A$138,IF(E58&lt;='0'!B$139,'0'!$A$139,IF(E58&lt;='0'!B$140,'0'!$A$140,IF(E58&lt;='0'!B$141,'0'!$A$141,IF(E58&lt;='0'!B$142,'0'!$A$142,IF(E58&lt;='0'!B$143,'0'!$A$143,IF(E58&lt;='0'!B$144,'0'!$A$144,IF(E58&lt;='0'!B$145,'0'!$A$145,IF(E58&lt;='0'!B$146,'0'!$A$146,IF(E58&lt;='0'!B$147,'0'!$A$147,IF(E58&lt;='0'!B$148,'0'!$A$148,IF(E58&lt;='0'!B$149,'0'!$A$149,IF(E58&lt;='0'!B$150,'0'!$A$150,IF(E58&lt;='0'!B$151,'0'!$A$151,IF(E58&lt;='0'!B$152,'0'!$A$152,IF(E58&lt;='0'!B$153,'0'!$A$153,IF(E58&lt;='0'!B$154,'0'!$A$154,IF(E58&lt;='0'!B$155,'0'!$A$155,IF(E58&lt;='0'!B$156,'0'!$A$156,IF(E58&lt;='0'!B$157,'0'!$A$157,IF(E58&lt;='0'!B$158,'0'!$A$158,IF(E58&lt;='0'!B$159,'0'!$A$159,IF(E58&lt;='0'!B$160,'0'!$A$160,IF(E58&lt;='0'!B$161,'0'!$A$161,IF(E58&lt;='0'!B$162,'0'!$A$162,IF(E58&lt;='0'!B$163,'0'!$A$163,IF(E58&lt;='0'!B$164,'0'!$A$164,IF(E58&lt;='0'!B$165,'0'!$A$165,IF(E58&lt;='0'!B$166,'0'!$A$166,IF(E58&lt;='0'!B$167,'0'!$A$167,IF(E58&lt;='0'!B$168,'0'!$A$168,IF(E58&lt;='0'!B$169,'0'!$A$169,IF(E58&lt;='0'!B$170,'0'!$A$170,IF(E58&lt;='0'!B$171,'0'!$A$171,IF(E58&lt;='0'!B$172,'0'!$A$172,IF(E58&lt;='0'!B$173,'0'!$A$173,IF(E58&lt;='0'!B$174,'0'!$A$174,IF(E58&lt;='0'!B$175,'0'!$A$175,IF(E58&lt;='0'!B$176,'0'!$A$176,IF(E58&lt;='0'!B$177,'0'!$A$177,IF(E58&lt;='0'!B$178,'0'!$A$178,IF(E58&lt;='0'!B$179,'0'!$A$179,IF(E58&lt;='0'!B$180,'0'!$A$180,IF(E58&lt;='0'!B$181,'0'!$A$181,IF(E58&lt;='0'!B$182,'0'!$A$182,IF(E58&lt;='0'!B$183,'0'!$A$183,IF(E58&lt;='0'!B$184,'0'!$A$184,IF(E58&lt;='0'!B$185,'0'!$A$185,IF(E58&lt;='0'!B$186,'0'!$A$186,IF(E58&lt;='0'!B$187,'0'!$A$187,IF(E58&lt;='0'!B$188,'0'!$A$188,IF(E58&lt;='0'!B$189,'0'!$A$189,IF(E58&lt;='0'!B$190,'0'!$A$190,IF(E58&lt;='0'!B$191,'0'!$A$191,IF(E58&lt;='0'!B$192,'0'!$A$192,IF(E58&lt;='0'!B$193,'0'!$A$193,IF(E58&lt;='0'!B$194,'0'!$A$194,IF(E58&lt;='0'!B$195,'0'!$A$195,IF(E58&lt;='0'!B$196,'0'!$A$196,IF(E58&lt;='0'!B$197,'0'!$A$197,S58)))))))))))))))))))))))))))))))))))))))))))))))))))))))))))))))</f>
        <v>70</v>
      </c>
      <c r="S58">
        <f>IF(E58&lt;='0'!B$197,'0'!$A$197,IF(E58&lt;='0'!B$198,'0'!$A$198,IF(E58&lt;='0'!B$199,'0'!$A$199,IF(E58&lt;='0'!B$200,'0'!$A$200,IF(E58&lt;='0'!B$201,'0'!$A$201,IF(E58&lt;='0'!B$202,'0'!$A$202,IF(E58&lt;='0'!B$203,'0'!$A$203,IF(E58&lt;='0'!B$204,'0'!$A$204,"0"))))))))</f>
        <v>8</v>
      </c>
    </row>
    <row r="59" spans="6:19">
      <c r="F59">
        <f>IF(E59=0,,IF(E59='0'!B$5,'0'!$A$5,IF(E59&lt;='0'!B$6,'0'!$A$6,IF(E59&lt;='0'!B$7,'0'!$A$7,IF(E59&lt;='0'!B$8,'0'!$A$8,IF(E59&lt;='0'!B$9,'0'!$A$9,IF(E59&lt;='0'!B$10,'0'!$A$10,IF(E59&lt;='0'!B$11,'0'!$A$11,IF(E59&lt;='0'!B$12,'0'!$A$12,IF(E59&lt;='0'!B$13,'0'!$A$13,IF(E59&lt;='0'!B$14,'0'!$A$14,IF(E59&lt;='0'!B$15,'0'!$A$15,IF(E59&lt;='0'!B$16,'0'!$A$16,IF(E59&lt;='0'!B$17,'0'!$A$17,IF(E59&lt;='0'!B$18,'0'!$A$18,IF(E59&lt;='0'!B$19,'0'!$A$19,IF(E59&lt;='0'!B$20,'0'!$A$20,IF(E59&lt;='0'!B$21,'0'!$A$21,IF(E59&lt;='0'!B$22,'0'!$A$22,IF(E59&lt;='0'!B$23,'0'!$A$23,IF(E59&lt;='0'!B$24,'0'!$A$24,IF(E59&lt;='0'!B$25,'0'!$A$25,IF(E59&lt;='0'!B$26,'0'!$A$26,IF(E59&lt;='0'!B$27,'0'!$A$27,IF(E59&lt;='0'!B$28,'0'!$A$28,IF(E59&lt;='0'!B$29,'0'!$A$29,IF(E59&lt;='0'!B$30,'0'!$A$30,IF(E59&lt;='0'!B$31,'0'!$A$31,IF(E59&lt;='0'!B$32,'0'!$A$32,IF(E59&lt;='0'!B$33,'0'!$A$33,IF(E59&lt;='0'!B$34,'0'!$A$34,IF(E59&lt;='0'!B$35,'0'!$A$35,IF(E59&lt;='0'!B$36,'0'!$A$36,IF(E59&lt;='0'!B$37,'0'!$A$37,IF(E59&lt;='0'!B$38,'0'!$A$38,IF(E59&lt;='0'!B$39,'0'!$A$39,IF(E59&lt;='0'!B$40,'0'!$A$40,IF(E59&lt;='0'!B$41,'0'!$A$41,IF(E59&lt;='0'!B$42,'0'!$A$42,IF(E59&lt;='0'!B$43,'0'!$A$43,IF(E59&lt;='0'!B$44,'0'!$A$44,IF(E59&lt;='0'!B$45,'0'!$A$45,IF(E59&lt;='0'!B$46,'0'!B$46,IF(E59&lt;='0'!B$47,'0'!$A$47,IF(E59&lt;='0'!B$48,'0'!$A$48,IF(E59&lt;='0'!B$49,'0'!$A$49,IF(E59&lt;='0'!B$50,'0'!$A$50,IF(E59&lt;='0'!B$51,'0'!$A$51,IF(E59&lt;='0'!B$52,'0'!$A$52,IF(E59&lt;='0'!B$53,'0'!$A$53,IF(E59&lt;='0'!B$54,'0'!$A$54,IF(E59&lt;='0'!B$55,'0'!$A$55,IF(E59&lt;='0'!B$56,'0'!$A$56,IF(E59&lt;='0'!B$57,'0'!$A$57,IF(E59&lt;='0'!B$58,'0'!$A$58,IF(E59&lt;='0'!B$59,'0'!$A$59,IF(E59&lt;='0'!B$60,'0'!$A$60,IF(E59&lt;='0'!B$61,'0'!$A$61,IF(E59&lt;='0'!B$62,'0'!$A$62,IF(E59&lt;='0'!B$63,'0'!$A$63,IF(E59&lt;='0'!B$64,'0'!$A$64,IF(E59&lt;='0'!B$65,'0'!$A$65,IF(E59&lt;='0'!B$66,'0'!$A$66,IF(E59&lt;='0'!B$67,'0'!$A$67,IF(E59&lt;='0'!B$68,'0'!$A$68,'SP6 Puławy'!Q59)))))))))))))))))))))))))))))))))))))))))))))))))))))))))))))))))</f>
        <v>0</v>
      </c>
      <c r="Q59">
        <f>IF(E59&lt;='0'!B$69,'0'!$A$69,IF(E59&lt;='0'!B$70,'0'!$A$70,IF(E59&lt;='0'!B$71,'0'!$A$71,IF(E59&lt;='0'!B$72,'0'!$A$72,IF(E59&lt;='0'!B$73,'0'!$A$73,IF(E59&lt;='0'!B$74,'0'!$A$74,IF(E59&lt;='0'!B$75,'0'!$A$75,IF(E59&lt;='0'!B$76,'0'!$A$76,IF(E59&lt;='0'!B$77,'0'!$A$77,IF(E59&lt;='0'!B$78,'0'!$A$78,IF(E59&lt;='0'!B$79,'0'!$A$79,IF(E59&lt;='0'!B$80,'0'!$A$80,IF(E59&lt;='0'!B$81,'0'!$A$81,IF(E59&lt;='0'!B$82,'0'!$A$82,IF(E59&lt;='0'!B$83,'0'!$A$83,IF(E59&lt;='0'!B$84,'0'!$A$84,IF(E59&lt;='0'!B$85,'0'!$A$85,IF(E59&lt;='0'!B$86,'0'!$A$86,IF(E59&lt;='0'!B$87,'0'!$A$87,IF(E59&lt;='0'!B$88,'0'!$A$88,IF(E59&lt;='0'!B$89,'0'!$A$89,IF(E59&lt;='0'!B$90,'0'!$A$90,IF(E59&lt;='0'!B$91,'0'!$A$91,IF(E59&lt;='0'!B$92,'0'!$A$92,IF(E59&lt;='0'!B$93,'0'!$A$93,IF(E59&lt;='0'!B$94,'0'!$A$94,IF(E59&lt;='0'!B$95,'0'!$A$95,IF(E59&lt;='0'!B$96,'0'!$A$96,IF(E59&lt;='0'!B$97,'0'!$A$97,IF(E59&lt;='0'!B$98,'0'!$A$98,IF(E59&lt;='0'!B$99,'0'!$A$99,IF(E59&lt;='0'!B$100,'0'!$A$100,IF(E59&lt;='0'!B$101,'0'!$A$101,IF(E59&lt;='0'!B$102,'0'!$A$102,IF(E59&lt;='0'!B$103,'0'!$A$103,IF(E59&lt;='0'!B$104,'0'!$A$104,IF(E59&lt;='0'!B$105,'0'!$A$105,IF(E59&lt;='0'!B$106,'0'!$A$106,IF(E59&lt;='0'!B$107,'0'!$A$108,IF(E59&lt;='0'!B$109,'0'!$A$109,IF(E59&lt;='0'!B$110,'0'!$A$110,IF(E59&lt;='0'!B$111,'0'!$A$111,IF(E59&lt;='0'!B$112,'0'!$A$112,IF(E59&lt;='0'!B$113,'0'!$A$113,IF(E59&lt;='0'!B$114,'0'!$A$114,IF(E59&lt;='0'!B$115,'0'!$A$115,IF(E59&lt;='0'!B$116,'0'!$A$116,IF(E59&lt;='0'!B$117,'0'!$A$117,IF(E59&lt;='0'!B$118,'0'!$A$118,IF(E59&lt;='0'!B$119,'0'!$A$119,IF(E59&lt;='0'!B$120,'0'!$A$120,IF(E59&lt;='0'!B$121,'0'!$A$121,IF(E59&lt;='0'!B$122,'0'!$A$122,IF(E59&lt;='0'!B$123,'0'!$A$123,IF(E59&lt;='0'!B$124,'0'!$A$124,IF(E59&lt;='0'!B$125,'0'!$A$125,IF(E59&lt;='0'!B$126,'0'!$A$126,IF(E59&lt;='0'!B$127,'0'!$A$127,IF(E59&lt;='0'!B$128,'0'!$A$128,IF(E59&lt;='0'!B$129,'0'!$A$129,IF(E59&lt;='0'!B$130,'0'!$A$130,IF(E59&lt;='0'!B$131,'0'!$A$131,IF(E59&lt;='0'!B$132,'0'!$A$132,IF(E59&lt;='0'!B$133,'0'!$A$133,IF(E59&lt;='0'!B$134,'0'!$A$134,'SP6 Puławy'!R59)))))))))))))))))))))))))))))))))))))))))))))))))))))))))))))))))</f>
        <v>136</v>
      </c>
      <c r="R59">
        <f>IF(E59&lt;='0'!B$135,'0'!$A$135,IF(E59&lt;='0'!B$136,'0'!$A$136,IF(E59&lt;='0'!B$137,'0'!$A$137,IF(E59&lt;='0'!B$138,'0'!$A$138,IF(E59&lt;='0'!B$139,'0'!$A$139,IF(E59&lt;='0'!B$140,'0'!$A$140,IF(E59&lt;='0'!B$141,'0'!$A$141,IF(E59&lt;='0'!B$142,'0'!$A$142,IF(E59&lt;='0'!B$143,'0'!$A$143,IF(E59&lt;='0'!B$144,'0'!$A$144,IF(E59&lt;='0'!B$145,'0'!$A$145,IF(E59&lt;='0'!B$146,'0'!$A$146,IF(E59&lt;='0'!B$147,'0'!$A$147,IF(E59&lt;='0'!B$148,'0'!$A$148,IF(E59&lt;='0'!B$149,'0'!$A$149,IF(E59&lt;='0'!B$150,'0'!$A$150,IF(E59&lt;='0'!B$151,'0'!$A$151,IF(E59&lt;='0'!B$152,'0'!$A$152,IF(E59&lt;='0'!B$153,'0'!$A$153,IF(E59&lt;='0'!B$154,'0'!$A$154,IF(E59&lt;='0'!B$155,'0'!$A$155,IF(E59&lt;='0'!B$156,'0'!$A$156,IF(E59&lt;='0'!B$157,'0'!$A$157,IF(E59&lt;='0'!B$158,'0'!$A$158,IF(E59&lt;='0'!B$159,'0'!$A$159,IF(E59&lt;='0'!B$160,'0'!$A$160,IF(E59&lt;='0'!B$161,'0'!$A$161,IF(E59&lt;='0'!B$162,'0'!$A$162,IF(E59&lt;='0'!B$163,'0'!$A$163,IF(E59&lt;='0'!B$164,'0'!$A$164,IF(E59&lt;='0'!B$165,'0'!$A$165,IF(E59&lt;='0'!B$166,'0'!$A$166,IF(E59&lt;='0'!B$167,'0'!$A$167,IF(E59&lt;='0'!B$168,'0'!$A$168,IF(E59&lt;='0'!B$169,'0'!$A$169,IF(E59&lt;='0'!B$170,'0'!$A$170,IF(E59&lt;='0'!B$171,'0'!$A$171,IF(E59&lt;='0'!B$172,'0'!$A$172,IF(E59&lt;='0'!B$173,'0'!$A$173,IF(E59&lt;='0'!B$174,'0'!$A$174,IF(E59&lt;='0'!B$175,'0'!$A$175,IF(E59&lt;='0'!B$176,'0'!$A$176,IF(E59&lt;='0'!B$177,'0'!$A$177,IF(E59&lt;='0'!B$178,'0'!$A$178,IF(E59&lt;='0'!B$179,'0'!$A$179,IF(E59&lt;='0'!B$180,'0'!$A$180,IF(E59&lt;='0'!B$181,'0'!$A$181,IF(E59&lt;='0'!B$182,'0'!$A$182,IF(E59&lt;='0'!B$183,'0'!$A$183,IF(E59&lt;='0'!B$184,'0'!$A$184,IF(E59&lt;='0'!B$185,'0'!$A$185,IF(E59&lt;='0'!B$186,'0'!$A$186,IF(E59&lt;='0'!B$187,'0'!$A$187,IF(E59&lt;='0'!B$188,'0'!$A$188,IF(E59&lt;='0'!B$189,'0'!$A$189,IF(E59&lt;='0'!B$190,'0'!$A$190,IF(E59&lt;='0'!B$191,'0'!$A$191,IF(E59&lt;='0'!B$192,'0'!$A$192,IF(E59&lt;='0'!B$193,'0'!$A$193,IF(E59&lt;='0'!B$194,'0'!$A$194,IF(E59&lt;='0'!B$195,'0'!$A$195,IF(E59&lt;='0'!B$196,'0'!$A$196,IF(E59&lt;='0'!B$197,'0'!$A$197,S59)))))))))))))))))))))))))))))))))))))))))))))))))))))))))))))))</f>
        <v>70</v>
      </c>
      <c r="S59">
        <f>IF(E59&lt;='0'!B$197,'0'!$A$197,IF(E59&lt;='0'!B$198,'0'!$A$198,IF(E59&lt;='0'!B$199,'0'!$A$199,IF(E59&lt;='0'!B$200,'0'!$A$200,IF(E59&lt;='0'!B$201,'0'!$A$201,IF(E59&lt;='0'!B$202,'0'!$A$202,IF(E59&lt;='0'!B$203,'0'!$A$203,IF(E59&lt;='0'!B$204,'0'!$A$204,"0"))))))))</f>
        <v>8</v>
      </c>
    </row>
    <row r="60" spans="6:19">
      <c r="F60">
        <f>IF(E60=0,,IF(E60='0'!B$5,'0'!$A$5,IF(E60&lt;='0'!B$6,'0'!$A$6,IF(E60&lt;='0'!B$7,'0'!$A$7,IF(E60&lt;='0'!B$8,'0'!$A$8,IF(E60&lt;='0'!B$9,'0'!$A$9,IF(E60&lt;='0'!B$10,'0'!$A$10,IF(E60&lt;='0'!B$11,'0'!$A$11,IF(E60&lt;='0'!B$12,'0'!$A$12,IF(E60&lt;='0'!B$13,'0'!$A$13,IF(E60&lt;='0'!B$14,'0'!$A$14,IF(E60&lt;='0'!B$15,'0'!$A$15,IF(E60&lt;='0'!B$16,'0'!$A$16,IF(E60&lt;='0'!B$17,'0'!$A$17,IF(E60&lt;='0'!B$18,'0'!$A$18,IF(E60&lt;='0'!B$19,'0'!$A$19,IF(E60&lt;='0'!B$20,'0'!$A$20,IF(E60&lt;='0'!B$21,'0'!$A$21,IF(E60&lt;='0'!B$22,'0'!$A$22,IF(E60&lt;='0'!B$23,'0'!$A$23,IF(E60&lt;='0'!B$24,'0'!$A$24,IF(E60&lt;='0'!B$25,'0'!$A$25,IF(E60&lt;='0'!B$26,'0'!$A$26,IF(E60&lt;='0'!B$27,'0'!$A$27,IF(E60&lt;='0'!B$28,'0'!$A$28,IF(E60&lt;='0'!B$29,'0'!$A$29,IF(E60&lt;='0'!B$30,'0'!$A$30,IF(E60&lt;='0'!B$31,'0'!$A$31,IF(E60&lt;='0'!B$32,'0'!$A$32,IF(E60&lt;='0'!B$33,'0'!$A$33,IF(E60&lt;='0'!B$34,'0'!$A$34,IF(E60&lt;='0'!B$35,'0'!$A$35,IF(E60&lt;='0'!B$36,'0'!$A$36,IF(E60&lt;='0'!B$37,'0'!$A$37,IF(E60&lt;='0'!B$38,'0'!$A$38,IF(E60&lt;='0'!B$39,'0'!$A$39,IF(E60&lt;='0'!B$40,'0'!$A$40,IF(E60&lt;='0'!B$41,'0'!$A$41,IF(E60&lt;='0'!B$42,'0'!$A$42,IF(E60&lt;='0'!B$43,'0'!$A$43,IF(E60&lt;='0'!B$44,'0'!$A$44,IF(E60&lt;='0'!B$45,'0'!$A$45,IF(E60&lt;='0'!B$46,'0'!B$46,IF(E60&lt;='0'!B$47,'0'!$A$47,IF(E60&lt;='0'!B$48,'0'!$A$48,IF(E60&lt;='0'!B$49,'0'!$A$49,IF(E60&lt;='0'!B$50,'0'!$A$50,IF(E60&lt;='0'!B$51,'0'!$A$51,IF(E60&lt;='0'!B$52,'0'!$A$52,IF(E60&lt;='0'!B$53,'0'!$A$53,IF(E60&lt;='0'!B$54,'0'!$A$54,IF(E60&lt;='0'!B$55,'0'!$A$55,IF(E60&lt;='0'!B$56,'0'!$A$56,IF(E60&lt;='0'!B$57,'0'!$A$57,IF(E60&lt;='0'!B$58,'0'!$A$58,IF(E60&lt;='0'!B$59,'0'!$A$59,IF(E60&lt;='0'!B$60,'0'!$A$60,IF(E60&lt;='0'!B$61,'0'!$A$61,IF(E60&lt;='0'!B$62,'0'!$A$62,IF(E60&lt;='0'!B$63,'0'!$A$63,IF(E60&lt;='0'!B$64,'0'!$A$64,IF(E60&lt;='0'!B$65,'0'!$A$65,IF(E60&lt;='0'!B$66,'0'!$A$66,IF(E60&lt;='0'!B$67,'0'!$A$67,IF(E60&lt;='0'!B$68,'0'!$A$68,'SP6 Puławy'!Q60)))))))))))))))))))))))))))))))))))))))))))))))))))))))))))))))))</f>
        <v>0</v>
      </c>
      <c r="Q60">
        <f>IF(E60&lt;='0'!B$69,'0'!$A$69,IF(E60&lt;='0'!B$70,'0'!$A$70,IF(E60&lt;='0'!B$71,'0'!$A$71,IF(E60&lt;='0'!B$72,'0'!$A$72,IF(E60&lt;='0'!B$73,'0'!$A$73,IF(E60&lt;='0'!B$74,'0'!$A$74,IF(E60&lt;='0'!B$75,'0'!$A$75,IF(E60&lt;='0'!B$76,'0'!$A$76,IF(E60&lt;='0'!B$77,'0'!$A$77,IF(E60&lt;='0'!B$78,'0'!$A$78,IF(E60&lt;='0'!B$79,'0'!$A$79,IF(E60&lt;='0'!B$80,'0'!$A$80,IF(E60&lt;='0'!B$81,'0'!$A$81,IF(E60&lt;='0'!B$82,'0'!$A$82,IF(E60&lt;='0'!B$83,'0'!$A$83,IF(E60&lt;='0'!B$84,'0'!$A$84,IF(E60&lt;='0'!B$85,'0'!$A$85,IF(E60&lt;='0'!B$86,'0'!$A$86,IF(E60&lt;='0'!B$87,'0'!$A$87,IF(E60&lt;='0'!B$88,'0'!$A$88,IF(E60&lt;='0'!B$89,'0'!$A$89,IF(E60&lt;='0'!B$90,'0'!$A$90,IF(E60&lt;='0'!B$91,'0'!$A$91,IF(E60&lt;='0'!B$92,'0'!$A$92,IF(E60&lt;='0'!B$93,'0'!$A$93,IF(E60&lt;='0'!B$94,'0'!$A$94,IF(E60&lt;='0'!B$95,'0'!$A$95,IF(E60&lt;='0'!B$96,'0'!$A$96,IF(E60&lt;='0'!B$97,'0'!$A$97,IF(E60&lt;='0'!B$98,'0'!$A$98,IF(E60&lt;='0'!B$99,'0'!$A$99,IF(E60&lt;='0'!B$100,'0'!$A$100,IF(E60&lt;='0'!B$101,'0'!$A$101,IF(E60&lt;='0'!B$102,'0'!$A$102,IF(E60&lt;='0'!B$103,'0'!$A$103,IF(E60&lt;='0'!B$104,'0'!$A$104,IF(E60&lt;='0'!B$105,'0'!$A$105,IF(E60&lt;='0'!B$106,'0'!$A$106,IF(E60&lt;='0'!B$107,'0'!$A$108,IF(E60&lt;='0'!B$109,'0'!$A$109,IF(E60&lt;='0'!B$110,'0'!$A$110,IF(E60&lt;='0'!B$111,'0'!$A$111,IF(E60&lt;='0'!B$112,'0'!$A$112,IF(E60&lt;='0'!B$113,'0'!$A$113,IF(E60&lt;='0'!B$114,'0'!$A$114,IF(E60&lt;='0'!B$115,'0'!$A$115,IF(E60&lt;='0'!B$116,'0'!$A$116,IF(E60&lt;='0'!B$117,'0'!$A$117,IF(E60&lt;='0'!B$118,'0'!$A$118,IF(E60&lt;='0'!B$119,'0'!$A$119,IF(E60&lt;='0'!B$120,'0'!$A$120,IF(E60&lt;='0'!B$121,'0'!$A$121,IF(E60&lt;='0'!B$122,'0'!$A$122,IF(E60&lt;='0'!B$123,'0'!$A$123,IF(E60&lt;='0'!B$124,'0'!$A$124,IF(E60&lt;='0'!B$125,'0'!$A$125,IF(E60&lt;='0'!B$126,'0'!$A$126,IF(E60&lt;='0'!B$127,'0'!$A$127,IF(E60&lt;='0'!B$128,'0'!$A$128,IF(E60&lt;='0'!B$129,'0'!$A$129,IF(E60&lt;='0'!B$130,'0'!$A$130,IF(E60&lt;='0'!B$131,'0'!$A$131,IF(E60&lt;='0'!B$132,'0'!$A$132,IF(E60&lt;='0'!B$133,'0'!$A$133,IF(E60&lt;='0'!B$134,'0'!$A$134,'SP6 Puławy'!R60)))))))))))))))))))))))))))))))))))))))))))))))))))))))))))))))))</f>
        <v>136</v>
      </c>
      <c r="R60">
        <f>IF(E60&lt;='0'!B$135,'0'!$A$135,IF(E60&lt;='0'!B$136,'0'!$A$136,IF(E60&lt;='0'!B$137,'0'!$A$137,IF(E60&lt;='0'!B$138,'0'!$A$138,IF(E60&lt;='0'!B$139,'0'!$A$139,IF(E60&lt;='0'!B$140,'0'!$A$140,IF(E60&lt;='0'!B$141,'0'!$A$141,IF(E60&lt;='0'!B$142,'0'!$A$142,IF(E60&lt;='0'!B$143,'0'!$A$143,IF(E60&lt;='0'!B$144,'0'!$A$144,IF(E60&lt;='0'!B$145,'0'!$A$145,IF(E60&lt;='0'!B$146,'0'!$A$146,IF(E60&lt;='0'!B$147,'0'!$A$147,IF(E60&lt;='0'!B$148,'0'!$A$148,IF(E60&lt;='0'!B$149,'0'!$A$149,IF(E60&lt;='0'!B$150,'0'!$A$150,IF(E60&lt;='0'!B$151,'0'!$A$151,IF(E60&lt;='0'!B$152,'0'!$A$152,IF(E60&lt;='0'!B$153,'0'!$A$153,IF(E60&lt;='0'!B$154,'0'!$A$154,IF(E60&lt;='0'!B$155,'0'!$A$155,IF(E60&lt;='0'!B$156,'0'!$A$156,IF(E60&lt;='0'!B$157,'0'!$A$157,IF(E60&lt;='0'!B$158,'0'!$A$158,IF(E60&lt;='0'!B$159,'0'!$A$159,IF(E60&lt;='0'!B$160,'0'!$A$160,IF(E60&lt;='0'!B$161,'0'!$A$161,IF(E60&lt;='0'!B$162,'0'!$A$162,IF(E60&lt;='0'!B$163,'0'!$A$163,IF(E60&lt;='0'!B$164,'0'!$A$164,IF(E60&lt;='0'!B$165,'0'!$A$165,IF(E60&lt;='0'!B$166,'0'!$A$166,IF(E60&lt;='0'!B$167,'0'!$A$167,IF(E60&lt;='0'!B$168,'0'!$A$168,IF(E60&lt;='0'!B$169,'0'!$A$169,IF(E60&lt;='0'!B$170,'0'!$A$170,IF(E60&lt;='0'!B$171,'0'!$A$171,IF(E60&lt;='0'!B$172,'0'!$A$172,IF(E60&lt;='0'!B$173,'0'!$A$173,IF(E60&lt;='0'!B$174,'0'!$A$174,IF(E60&lt;='0'!B$175,'0'!$A$175,IF(E60&lt;='0'!B$176,'0'!$A$176,IF(E60&lt;='0'!B$177,'0'!$A$177,IF(E60&lt;='0'!B$178,'0'!$A$178,IF(E60&lt;='0'!B$179,'0'!$A$179,IF(E60&lt;='0'!B$180,'0'!$A$180,IF(E60&lt;='0'!B$181,'0'!$A$181,IF(E60&lt;='0'!B$182,'0'!$A$182,IF(E60&lt;='0'!B$183,'0'!$A$183,IF(E60&lt;='0'!B$184,'0'!$A$184,IF(E60&lt;='0'!B$185,'0'!$A$185,IF(E60&lt;='0'!B$186,'0'!$A$186,IF(E60&lt;='0'!B$187,'0'!$A$187,IF(E60&lt;='0'!B$188,'0'!$A$188,IF(E60&lt;='0'!B$189,'0'!$A$189,IF(E60&lt;='0'!B$190,'0'!$A$190,IF(E60&lt;='0'!B$191,'0'!$A$191,IF(E60&lt;='0'!B$192,'0'!$A$192,IF(E60&lt;='0'!B$193,'0'!$A$193,IF(E60&lt;='0'!B$194,'0'!$A$194,IF(E60&lt;='0'!B$195,'0'!$A$195,IF(E60&lt;='0'!B$196,'0'!$A$196,IF(E60&lt;='0'!B$197,'0'!$A$197,S60)))))))))))))))))))))))))))))))))))))))))))))))))))))))))))))))</f>
        <v>70</v>
      </c>
      <c r="S60">
        <f>IF(E60&lt;='0'!B$197,'0'!$A$197,IF(E60&lt;='0'!B$198,'0'!$A$198,IF(E60&lt;='0'!B$199,'0'!$A$199,IF(E60&lt;='0'!B$200,'0'!$A$200,IF(E60&lt;='0'!B$201,'0'!$A$201,IF(E60&lt;='0'!B$202,'0'!$A$202,IF(E60&lt;='0'!B$203,'0'!$A$203,IF(E60&lt;='0'!B$204,'0'!$A$204,"0"))))))))</f>
        <v>8</v>
      </c>
    </row>
  </sheetData>
  <mergeCells count="13">
    <mergeCell ref="Q3:S3"/>
    <mergeCell ref="U3:W3"/>
    <mergeCell ref="Y3:AA3"/>
    <mergeCell ref="AC3:AE3"/>
    <mergeCell ref="AG3:AI3"/>
    <mergeCell ref="C1:D1"/>
    <mergeCell ref="M12:N12"/>
    <mergeCell ref="E1:H1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0</vt:lpstr>
      <vt:lpstr>SP2 Tomaszów Lubelski</vt:lpstr>
      <vt:lpstr>SP3 Tomaszów Lubelski</vt:lpstr>
      <vt:lpstr>SP3 Biała Podlaska</vt:lpstr>
      <vt:lpstr>SP43 Lublin</vt:lpstr>
      <vt:lpstr>SP7 Świdnik</vt:lpstr>
      <vt:lpstr>PSP Janów Lubelski</vt:lpstr>
      <vt:lpstr>Sp7 Chełm</vt:lpstr>
      <vt:lpstr>SP6 Puławy</vt:lpstr>
      <vt:lpstr>SP Wisznice</vt:lpstr>
      <vt:lpstr>PSP2 Kraśnik</vt:lpstr>
      <vt:lpstr>SP29 Lublin</vt:lpstr>
      <vt:lpstr>SP Józefów</vt:lpstr>
      <vt:lpstr>14</vt:lpstr>
      <vt:lpstr>Wyniki</vt:lpstr>
      <vt:lpstr>Arkusz1</vt:lpstr>
      <vt:lpstr>t1</vt:lpstr>
      <vt:lpstr>t2</vt:lpstr>
      <vt:lpstr>t3</vt:lpstr>
      <vt:lpstr>t4</vt:lpstr>
      <vt:lpstr>b1</vt:lpstr>
      <vt:lpstr>b2</vt:lpstr>
      <vt:lpstr>b3</vt:lpstr>
      <vt:lpstr>b4</vt:lpstr>
    </vt:vector>
  </TitlesOfParts>
  <Company>Sil-art Rycho444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KS WISŁA</cp:lastModifiedBy>
  <cp:lastPrinted>2013-05-21T11:57:38Z</cp:lastPrinted>
  <dcterms:created xsi:type="dcterms:W3CDTF">2013-05-14T17:09:01Z</dcterms:created>
  <dcterms:modified xsi:type="dcterms:W3CDTF">2018-06-05T08:11:50Z</dcterms:modified>
</cp:coreProperties>
</file>